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cron Download\SSM\"/>
    </mc:Choice>
  </mc:AlternateContent>
  <bookViews>
    <workbookView xWindow="1860" yWindow="0" windowWidth="7480" windowHeight="41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0" i="1"/>
  <c r="E24" i="1"/>
  <c r="D24" i="1"/>
  <c r="G24" i="1"/>
  <c r="H24" i="1"/>
  <c r="H12" i="1" l="1"/>
  <c r="F44" i="1"/>
  <c r="F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33" i="1"/>
  <c r="G33" i="1"/>
  <c r="E33" i="1"/>
  <c r="D33" i="1"/>
  <c r="H32" i="1"/>
  <c r="G32" i="1"/>
  <c r="E32" i="1"/>
  <c r="D32" i="1"/>
  <c r="H31" i="1"/>
  <c r="G31" i="1"/>
  <c r="E31" i="1"/>
  <c r="D31" i="1"/>
  <c r="H30" i="1"/>
  <c r="G30" i="1"/>
  <c r="E30" i="1"/>
  <c r="D30" i="1"/>
  <c r="H29" i="1"/>
  <c r="G29" i="1"/>
  <c r="E29" i="1"/>
  <c r="D29" i="1"/>
  <c r="H28" i="1"/>
  <c r="G28" i="1"/>
  <c r="E28" i="1"/>
  <c r="D28" i="1"/>
  <c r="H27" i="1"/>
  <c r="E27" i="1"/>
  <c r="H26" i="1"/>
  <c r="G26" i="1"/>
  <c r="E26" i="1"/>
  <c r="D26" i="1"/>
  <c r="H25" i="1"/>
  <c r="G25" i="1"/>
  <c r="E25" i="1"/>
  <c r="D25" i="1"/>
  <c r="H20" i="1"/>
  <c r="G20" i="1"/>
  <c r="E20" i="1"/>
  <c r="D20" i="1"/>
  <c r="D44" i="1" s="1"/>
  <c r="C44" i="1"/>
  <c r="C43" i="1"/>
  <c r="C42" i="1"/>
  <c r="H19" i="1"/>
  <c r="E19" i="1"/>
  <c r="H18" i="1"/>
  <c r="E18" i="1"/>
  <c r="H17" i="1"/>
  <c r="E17" i="1"/>
  <c r="H16" i="1"/>
  <c r="G16" i="1"/>
  <c r="E16" i="1"/>
  <c r="D16" i="1"/>
  <c r="H15" i="1"/>
  <c r="G15" i="1"/>
  <c r="E15" i="1"/>
  <c r="D15" i="1"/>
  <c r="H14" i="1"/>
  <c r="G14" i="1"/>
  <c r="E14" i="1"/>
  <c r="D14" i="1"/>
  <c r="H13" i="1"/>
  <c r="G13" i="1"/>
  <c r="E13" i="1"/>
  <c r="D13" i="1"/>
  <c r="G12" i="1"/>
  <c r="E12" i="1"/>
  <c r="H11" i="1"/>
  <c r="G11" i="1"/>
  <c r="E11" i="1"/>
  <c r="H10" i="1"/>
  <c r="G10" i="1"/>
  <c r="E10" i="1"/>
  <c r="D10" i="1"/>
  <c r="H9" i="1"/>
  <c r="G9" i="1"/>
  <c r="E9" i="1"/>
  <c r="D9" i="1"/>
  <c r="H8" i="1"/>
  <c r="G8" i="1"/>
  <c r="E8" i="1"/>
  <c r="D8" i="1"/>
  <c r="H7" i="1"/>
  <c r="E7" i="1"/>
  <c r="H6" i="1"/>
  <c r="G6" i="1"/>
  <c r="E6" i="1"/>
  <c r="D6" i="1"/>
  <c r="H5" i="1"/>
  <c r="G5" i="1"/>
  <c r="E5" i="1"/>
  <c r="D5" i="1"/>
  <c r="H4" i="1"/>
  <c r="G4" i="1"/>
  <c r="E4" i="1"/>
  <c r="D4" i="1"/>
  <c r="H3" i="1"/>
  <c r="G3" i="1"/>
  <c r="E3" i="1"/>
  <c r="D3" i="1"/>
  <c r="E44" i="1" l="1"/>
  <c r="H44" i="1"/>
  <c r="G42" i="1"/>
  <c r="G43" i="1" s="1"/>
  <c r="F43" i="1"/>
  <c r="D42" i="1"/>
  <c r="H42" i="1"/>
  <c r="E42" i="1"/>
  <c r="G44" i="1"/>
  <c r="F45" i="1"/>
  <c r="C45" i="1"/>
  <c r="G45" i="1" l="1"/>
  <c r="H45" i="1"/>
  <c r="H43" i="1"/>
  <c r="D45" i="1"/>
  <c r="D43" i="1"/>
  <c r="E43" i="1"/>
  <c r="E45" i="1"/>
</calcChain>
</file>

<file path=xl/comments1.xml><?xml version="1.0" encoding="utf-8"?>
<comments xmlns="http://schemas.openxmlformats.org/spreadsheetml/2006/main">
  <authors>
    <author>Author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reset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reset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on two polarity square pulse
3X on 50ns
~0.5 due to 50uA/118uA PA reduction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on two polarity square pulse
3X on 50ns
~0.5 due to 50uA/118uA PA reduction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on two polarity square pulse
3X on 50ns
~0.5 due to 50uA/69uA PA reduction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on two polarity square pulse
3X on 50ns
~0.5 due to 50uA/118uA PA reduction</t>
        </r>
      </text>
    </comment>
  </commentList>
</comments>
</file>

<file path=xl/sharedStrings.xml><?xml version="1.0" encoding="utf-8"?>
<sst xmlns="http://schemas.openxmlformats.org/spreadsheetml/2006/main" count="109" uniqueCount="81">
  <si>
    <t>S26</t>
  </si>
  <si>
    <t>Circuit</t>
  </si>
  <si>
    <t>Voltage</t>
  </si>
  <si>
    <t>3DXP</t>
  </si>
  <si>
    <t>SSM No PreRead</t>
  </si>
  <si>
    <t>SSM w/ preread</t>
  </si>
  <si>
    <t>gwl gnder</t>
  </si>
  <si>
    <t>Vnn</t>
  </si>
  <si>
    <t>gbl gnder</t>
  </si>
  <si>
    <t>Vcc</t>
  </si>
  <si>
    <t>blsel buffering</t>
  </si>
  <si>
    <t>Vpp</t>
  </si>
  <si>
    <t>wlsel buffering</t>
  </si>
  <si>
    <t>Vnp</t>
  </si>
  <si>
    <t>mask logic</t>
  </si>
  <si>
    <t>tko logic</t>
  </si>
  <si>
    <t>misc bl and wl logic</t>
  </si>
  <si>
    <t xml:space="preserve">wl bypass sw </t>
  </si>
  <si>
    <t>bl ramp</t>
  </si>
  <si>
    <t>wl ramp</t>
  </si>
  <si>
    <t>charging BL path</t>
  </si>
  <si>
    <t>charging WL path</t>
  </si>
  <si>
    <t>blmux HV&amp;LS</t>
  </si>
  <si>
    <t>Vs_swPostive_wrt</t>
  </si>
  <si>
    <t>iref HV&amp;LS</t>
  </si>
  <si>
    <t>Vs_swNegative_wrt</t>
  </si>
  <si>
    <t>ssr pulse</t>
  </si>
  <si>
    <t>Vs_ssr</t>
  </si>
  <si>
    <t>essr pulse</t>
  </si>
  <si>
    <t>Vs_essr</t>
  </si>
  <si>
    <t>set sel</t>
  </si>
  <si>
    <t>Vs_setsel</t>
  </si>
  <si>
    <t>rst sel</t>
  </si>
  <si>
    <t>Vs_rstsel</t>
  </si>
  <si>
    <t>p1 pulse</t>
  </si>
  <si>
    <t>Vs_p1</t>
  </si>
  <si>
    <t>growth pulse</t>
  </si>
  <si>
    <t>Vs_growth</t>
  </si>
  <si>
    <t>p4 pulse</t>
  </si>
  <si>
    <t>Vs_p4</t>
  </si>
  <si>
    <t>reset pulse</t>
  </si>
  <si>
    <t>Vs_rstpulse</t>
  </si>
  <si>
    <t>axn switch</t>
  </si>
  <si>
    <t>hnreg switch</t>
  </si>
  <si>
    <t>sa</t>
  </si>
  <si>
    <t>Vmix-Vhh</t>
  </si>
  <si>
    <t>xpcl</t>
  </si>
  <si>
    <t>xcontrol_logic_drvr</t>
  </si>
  <si>
    <t>xgbl_decode_drvrs</t>
  </si>
  <si>
    <t>xlbl_decode_drvrs</t>
  </si>
  <si>
    <t>xwl_decoder_drvrs</t>
  </si>
  <si>
    <t>xgwl_decode_drvrs</t>
  </si>
  <si>
    <t>VCC IO</t>
  </si>
  <si>
    <t>VHH ACLKGEN</t>
  </si>
  <si>
    <t>Vhh</t>
  </si>
  <si>
    <t>VCC PL</t>
  </si>
  <si>
    <t>VCC</t>
  </si>
  <si>
    <t>VCC analog</t>
  </si>
  <si>
    <t>VHH analog</t>
  </si>
  <si>
    <t>VPP analog</t>
  </si>
  <si>
    <t>VNN analog</t>
  </si>
  <si>
    <t>Grand total</t>
  </si>
  <si>
    <t>pJ/b</t>
  </si>
  <si>
    <t>BW</t>
  </si>
  <si>
    <t>MB/s</t>
  </si>
  <si>
    <t>Array Energy</t>
  </si>
  <si>
    <t>Periphery Energy</t>
  </si>
  <si>
    <t>S37</t>
  </si>
  <si>
    <t>pa</t>
  </si>
  <si>
    <t>pre-read</t>
  </si>
  <si>
    <t>no prerea</t>
  </si>
  <si>
    <t>snap detect</t>
  </si>
  <si>
    <t>sel/ramp/snap detect</t>
  </si>
  <si>
    <t>ramp</t>
  </si>
  <si>
    <t>Vpp /C-cell</t>
  </si>
  <si>
    <t>pulse</t>
  </si>
  <si>
    <t>termination</t>
  </si>
  <si>
    <t>overhead</t>
  </si>
  <si>
    <t>no preread</t>
  </si>
  <si>
    <t>preread</t>
  </si>
  <si>
    <t>with preread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</si>
</sst>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0" fillId="2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3" borderId="8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2"/>
  <sheetViews>
    <sheetView tabSelected="1" workbookViewId="0">
      <pane ySplit="2" topLeftCell="A40" activePane="bottomLeft" state="frozen"/>
      <selection pane="bottomLeft" activeCell="F60" sqref="F60"/>
    </sheetView>
  </sheetViews>
  <sheetFormatPr defaultRowHeight="14.5" x14ac:dyDescent="0.35"/>
  <cols>
    <col min="1" max="1" width="17.08984375" bestFit="1" customWidth="1"/>
    <col min="2" max="2" width="17.1796875" customWidth="1"/>
    <col min="3" max="8" width="16.81640625" customWidth="1"/>
  </cols>
  <sheetData>
    <row r="1" spans="1:8" ht="15" thickBot="1" x14ac:dyDescent="0.4">
      <c r="C1" s="29" t="s">
        <v>0</v>
      </c>
      <c r="D1" s="30"/>
      <c r="E1" s="31"/>
      <c r="F1" s="29" t="s">
        <v>67</v>
      </c>
      <c r="G1" s="30"/>
      <c r="H1" s="31"/>
    </row>
    <row r="2" spans="1:8" ht="15" thickBot="1" x14ac:dyDescent="0.4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3</v>
      </c>
      <c r="G2" s="3" t="s">
        <v>4</v>
      </c>
      <c r="H2" s="3" t="s">
        <v>5</v>
      </c>
    </row>
    <row r="3" spans="1:8" ht="15" thickBot="1" x14ac:dyDescent="0.4">
      <c r="A3" s="4" t="s">
        <v>6</v>
      </c>
      <c r="B3" s="5" t="s">
        <v>7</v>
      </c>
      <c r="C3" s="6">
        <v>1.8738127500000001</v>
      </c>
      <c r="D3" s="6">
        <f>C3</f>
        <v>1.8738127500000001</v>
      </c>
      <c r="E3" s="7">
        <f t="shared" ref="E3:E20" si="0">C3</f>
        <v>1.8738127500000001</v>
      </c>
      <c r="F3" s="6">
        <v>0.87370580806859188</v>
      </c>
      <c r="G3" s="6">
        <f>F3</f>
        <v>0.87370580806859188</v>
      </c>
      <c r="H3" s="7">
        <f t="shared" ref="H3:H20" si="1">F3</f>
        <v>0.87370580806859188</v>
      </c>
    </row>
    <row r="4" spans="1:8" ht="15" thickBot="1" x14ac:dyDescent="0.4">
      <c r="A4" s="8" t="s">
        <v>8</v>
      </c>
      <c r="B4" s="9" t="s">
        <v>9</v>
      </c>
      <c r="C4" s="10">
        <v>0.298663031843375</v>
      </c>
      <c r="D4" s="10">
        <f>C4</f>
        <v>0.298663031843375</v>
      </c>
      <c r="E4" s="7">
        <f t="shared" si="0"/>
        <v>0.298663031843375</v>
      </c>
      <c r="F4" s="10">
        <v>0.20697220335626554</v>
      </c>
      <c r="G4" s="6">
        <f t="shared" ref="G4:G6" si="2">F4</f>
        <v>0.20697220335626554</v>
      </c>
      <c r="H4" s="7">
        <f t="shared" si="1"/>
        <v>0.20697220335626554</v>
      </c>
    </row>
    <row r="5" spans="1:8" ht="15" thickBot="1" x14ac:dyDescent="0.4">
      <c r="A5" s="8" t="s">
        <v>10</v>
      </c>
      <c r="B5" s="9" t="s">
        <v>11</v>
      </c>
      <c r="C5" s="10">
        <v>2.4441033750000001</v>
      </c>
      <c r="D5" s="10">
        <f>C5</f>
        <v>2.4441033750000001</v>
      </c>
      <c r="E5" s="7">
        <f t="shared" si="0"/>
        <v>2.4441033750000001</v>
      </c>
      <c r="F5" s="10">
        <v>1.5539076600459873</v>
      </c>
      <c r="G5" s="6">
        <f t="shared" si="2"/>
        <v>1.5539076600459873</v>
      </c>
      <c r="H5" s="7">
        <f t="shared" si="1"/>
        <v>1.5539076600459873</v>
      </c>
    </row>
    <row r="6" spans="1:8" x14ac:dyDescent="0.35">
      <c r="A6" s="8" t="s">
        <v>12</v>
      </c>
      <c r="B6" s="9" t="s">
        <v>13</v>
      </c>
      <c r="C6" s="10">
        <v>4.2218406925499998</v>
      </c>
      <c r="D6" s="10">
        <f>C6</f>
        <v>4.2218406925499998</v>
      </c>
      <c r="E6" s="7">
        <f t="shared" si="0"/>
        <v>4.2218406925499998</v>
      </c>
      <c r="F6" s="10">
        <v>4.5554597418670184</v>
      </c>
      <c r="G6" s="6">
        <f t="shared" si="2"/>
        <v>4.5554597418670184</v>
      </c>
      <c r="H6" s="7">
        <f t="shared" si="1"/>
        <v>4.5554597418670184</v>
      </c>
    </row>
    <row r="7" spans="1:8" ht="15" thickBot="1" x14ac:dyDescent="0.4">
      <c r="A7" s="8" t="s">
        <v>14</v>
      </c>
      <c r="B7" s="9" t="s">
        <v>9</v>
      </c>
      <c r="C7" s="10">
        <v>1.3206936434999998</v>
      </c>
      <c r="D7" s="10">
        <v>1.3206936434999998</v>
      </c>
      <c r="E7" s="7">
        <f t="shared" si="0"/>
        <v>1.3206936434999998</v>
      </c>
      <c r="F7" s="10">
        <v>0.94277912526270014</v>
      </c>
      <c r="G7" s="10">
        <v>0.94277912526270014</v>
      </c>
      <c r="H7" s="7">
        <f t="shared" si="1"/>
        <v>0.94277912526270014</v>
      </c>
    </row>
    <row r="8" spans="1:8" ht="15" thickBot="1" x14ac:dyDescent="0.4">
      <c r="A8" s="8" t="s">
        <v>15</v>
      </c>
      <c r="B8" s="9" t="s">
        <v>9</v>
      </c>
      <c r="C8" s="10">
        <v>0.30657157499999999</v>
      </c>
      <c r="D8" s="10">
        <f t="shared" ref="D8:D16" si="3">C8</f>
        <v>0.30657157499999999</v>
      </c>
      <c r="E8" s="7">
        <f t="shared" si="0"/>
        <v>0.30657157499999999</v>
      </c>
      <c r="F8" s="10">
        <v>0.20102351637499999</v>
      </c>
      <c r="G8" s="6">
        <f t="shared" ref="G8:G16" si="4">F8</f>
        <v>0.20102351637499999</v>
      </c>
      <c r="H8" s="7">
        <f t="shared" si="1"/>
        <v>0.20102351637499999</v>
      </c>
    </row>
    <row r="9" spans="1:8" ht="15" thickBot="1" x14ac:dyDescent="0.4">
      <c r="A9" s="8" t="s">
        <v>16</v>
      </c>
      <c r="B9" s="9" t="s">
        <v>9</v>
      </c>
      <c r="C9" s="10">
        <v>1.3956820000000001</v>
      </c>
      <c r="D9" s="10">
        <f t="shared" si="3"/>
        <v>1.3956820000000001</v>
      </c>
      <c r="E9" s="7">
        <f t="shared" si="0"/>
        <v>1.3956820000000001</v>
      </c>
      <c r="F9" s="10">
        <v>1.0902795249866668</v>
      </c>
      <c r="G9" s="6">
        <f t="shared" si="4"/>
        <v>1.0902795249866668</v>
      </c>
      <c r="H9" s="7">
        <f t="shared" si="1"/>
        <v>1.0902795249866668</v>
      </c>
    </row>
    <row r="10" spans="1:8" ht="15" thickBot="1" x14ac:dyDescent="0.4">
      <c r="A10" s="8" t="s">
        <v>17</v>
      </c>
      <c r="B10" s="9" t="s">
        <v>13</v>
      </c>
      <c r="C10" s="10">
        <v>1.1613852999999998</v>
      </c>
      <c r="D10" s="10">
        <f t="shared" si="3"/>
        <v>1.1613852999999998</v>
      </c>
      <c r="E10" s="7">
        <f t="shared" si="0"/>
        <v>1.1613852999999998</v>
      </c>
      <c r="F10" s="10">
        <v>1.2737947790014303</v>
      </c>
      <c r="G10" s="6">
        <f t="shared" si="4"/>
        <v>1.2737947790014303</v>
      </c>
      <c r="H10" s="7">
        <f t="shared" si="1"/>
        <v>1.2737947790014303</v>
      </c>
    </row>
    <row r="11" spans="1:8" ht="15" thickBot="1" x14ac:dyDescent="0.4">
      <c r="A11" s="8" t="s">
        <v>18</v>
      </c>
      <c r="B11" s="9" t="s">
        <v>11</v>
      </c>
      <c r="C11" s="10">
        <v>1.06</v>
      </c>
      <c r="D11" s="32">
        <v>0</v>
      </c>
      <c r="E11" s="7">
        <f t="shared" si="0"/>
        <v>1.06</v>
      </c>
      <c r="F11" s="10">
        <v>0.86025599999999991</v>
      </c>
      <c r="G11" s="6">
        <f t="shared" si="4"/>
        <v>0.86025599999999991</v>
      </c>
      <c r="H11" s="7">
        <f t="shared" si="1"/>
        <v>0.86025599999999991</v>
      </c>
    </row>
    <row r="12" spans="1:8" ht="15" thickBot="1" x14ac:dyDescent="0.4">
      <c r="A12" s="8" t="s">
        <v>19</v>
      </c>
      <c r="B12" s="9" t="s">
        <v>13</v>
      </c>
      <c r="C12" s="10">
        <v>1.33</v>
      </c>
      <c r="D12" s="32">
        <v>0</v>
      </c>
      <c r="E12" s="7">
        <f t="shared" si="0"/>
        <v>1.33</v>
      </c>
      <c r="F12" s="10">
        <v>1.3850563404255318</v>
      </c>
      <c r="G12" s="6">
        <f t="shared" si="4"/>
        <v>1.3850563404255318</v>
      </c>
      <c r="H12" s="7">
        <f t="shared" si="1"/>
        <v>1.3850563404255318</v>
      </c>
    </row>
    <row r="13" spans="1:8" ht="15" thickBot="1" x14ac:dyDescent="0.4">
      <c r="A13" s="8" t="s">
        <v>20</v>
      </c>
      <c r="B13" s="9" t="s">
        <v>11</v>
      </c>
      <c r="C13" s="10">
        <v>1.272</v>
      </c>
      <c r="D13" s="32">
        <f t="shared" si="3"/>
        <v>1.272</v>
      </c>
      <c r="E13" s="7">
        <f t="shared" si="0"/>
        <v>1.272</v>
      </c>
      <c r="F13" s="10">
        <v>0.73633503601281591</v>
      </c>
      <c r="G13" s="6">
        <f t="shared" si="4"/>
        <v>0.73633503601281591</v>
      </c>
      <c r="H13" s="7">
        <f t="shared" si="1"/>
        <v>0.73633503601281591</v>
      </c>
    </row>
    <row r="14" spans="1:8" ht="15" thickBot="1" x14ac:dyDescent="0.4">
      <c r="A14" s="8" t="s">
        <v>21</v>
      </c>
      <c r="B14" s="9" t="s">
        <v>13</v>
      </c>
      <c r="C14" s="10">
        <v>1.9799999999999998</v>
      </c>
      <c r="D14" s="32">
        <f t="shared" si="3"/>
        <v>1.9799999999999998</v>
      </c>
      <c r="E14" s="7">
        <f t="shared" si="0"/>
        <v>1.9799999999999998</v>
      </c>
      <c r="F14" s="10">
        <v>1.4838338346763238</v>
      </c>
      <c r="G14" s="6">
        <f t="shared" si="4"/>
        <v>1.4838338346763238</v>
      </c>
      <c r="H14" s="7">
        <f t="shared" si="1"/>
        <v>1.4838338346763238</v>
      </c>
    </row>
    <row r="15" spans="1:8" ht="15" thickBot="1" x14ac:dyDescent="0.4">
      <c r="A15" s="8" t="s">
        <v>22</v>
      </c>
      <c r="B15" s="9" t="s">
        <v>23</v>
      </c>
      <c r="C15" s="10">
        <v>6.7597000000000014</v>
      </c>
      <c r="D15" s="32">
        <f t="shared" si="3"/>
        <v>6.7597000000000014</v>
      </c>
      <c r="E15" s="7">
        <f t="shared" si="0"/>
        <v>6.7597000000000014</v>
      </c>
      <c r="F15" s="10">
        <v>5.4204130600016702</v>
      </c>
      <c r="G15" s="6">
        <f t="shared" si="4"/>
        <v>5.4204130600016702</v>
      </c>
      <c r="H15" s="7">
        <f t="shared" si="1"/>
        <v>5.4204130600016702</v>
      </c>
    </row>
    <row r="16" spans="1:8" x14ac:dyDescent="0.35">
      <c r="A16" s="8" t="s">
        <v>24</v>
      </c>
      <c r="B16" s="9" t="s">
        <v>25</v>
      </c>
      <c r="C16" s="10">
        <v>5.9996937499999987</v>
      </c>
      <c r="D16" s="32">
        <f t="shared" si="3"/>
        <v>5.9996937499999987</v>
      </c>
      <c r="E16" s="7">
        <f t="shared" si="0"/>
        <v>5.9996937499999987</v>
      </c>
      <c r="F16" s="10">
        <v>3.5595492641679254</v>
      </c>
      <c r="G16" s="6">
        <f t="shared" si="4"/>
        <v>3.5595492641679254</v>
      </c>
      <c r="H16" s="7">
        <f t="shared" si="1"/>
        <v>3.5595492641679254</v>
      </c>
    </row>
    <row r="17" spans="1:8" x14ac:dyDescent="0.35">
      <c r="A17" s="8" t="s">
        <v>26</v>
      </c>
      <c r="B17" s="9" t="s">
        <v>27</v>
      </c>
      <c r="C17" s="10">
        <v>4.5</v>
      </c>
      <c r="D17" s="11">
        <v>0</v>
      </c>
      <c r="E17" s="7">
        <f t="shared" si="0"/>
        <v>4.5</v>
      </c>
      <c r="F17" s="10">
        <v>1.6315199999999999</v>
      </c>
      <c r="G17" s="11">
        <v>0</v>
      </c>
      <c r="H17" s="7">
        <f t="shared" si="1"/>
        <v>1.6315199999999999</v>
      </c>
    </row>
    <row r="18" spans="1:8" x14ac:dyDescent="0.35">
      <c r="A18" s="8" t="s">
        <v>28</v>
      </c>
      <c r="B18" s="9" t="s">
        <v>29</v>
      </c>
      <c r="C18" s="10">
        <v>1.7850000000000001</v>
      </c>
      <c r="D18" s="11">
        <v>0</v>
      </c>
      <c r="E18" s="7">
        <f t="shared" si="0"/>
        <v>1.7850000000000001</v>
      </c>
      <c r="F18" s="10">
        <v>0.85925325712896017</v>
      </c>
      <c r="G18" s="11">
        <v>0</v>
      </c>
      <c r="H18" s="7">
        <f t="shared" si="1"/>
        <v>0.85925325712896017</v>
      </c>
    </row>
    <row r="19" spans="1:8" x14ac:dyDescent="0.35">
      <c r="A19" s="8" t="s">
        <v>30</v>
      </c>
      <c r="B19" s="9" t="s">
        <v>31</v>
      </c>
      <c r="C19" s="10">
        <v>0.375</v>
      </c>
      <c r="D19" s="11">
        <v>0</v>
      </c>
      <c r="E19" s="7">
        <f t="shared" si="0"/>
        <v>0.375</v>
      </c>
      <c r="F19" s="10">
        <v>0.15295499999999998</v>
      </c>
      <c r="G19" s="11">
        <v>0</v>
      </c>
      <c r="H19" s="7">
        <f t="shared" si="1"/>
        <v>0.15295499999999998</v>
      </c>
    </row>
    <row r="20" spans="1:8" x14ac:dyDescent="0.35">
      <c r="A20" s="8" t="s">
        <v>32</v>
      </c>
      <c r="B20" s="9" t="s">
        <v>33</v>
      </c>
      <c r="C20" s="10">
        <v>3.0750000000000011</v>
      </c>
      <c r="D20" s="12">
        <f>C20*2</f>
        <v>6.1500000000000021</v>
      </c>
      <c r="E20" s="7">
        <f t="shared" si="0"/>
        <v>3.0750000000000011</v>
      </c>
      <c r="F20" s="10">
        <v>1.4763461328000007</v>
      </c>
      <c r="G20" s="12">
        <f>F20*2</f>
        <v>2.9526922656000014</v>
      </c>
      <c r="H20" s="7">
        <f t="shared" si="1"/>
        <v>1.4763461328000007</v>
      </c>
    </row>
    <row r="21" spans="1:8" x14ac:dyDescent="0.35">
      <c r="A21" s="8" t="s">
        <v>34</v>
      </c>
      <c r="B21" s="9" t="s">
        <v>35</v>
      </c>
      <c r="C21" s="10">
        <v>11.100000000000001</v>
      </c>
      <c r="D21" s="13">
        <v>0</v>
      </c>
      <c r="E21" s="13">
        <v>0</v>
      </c>
      <c r="F21" s="10">
        <v>5.6593350000000004</v>
      </c>
      <c r="G21" s="13">
        <v>0</v>
      </c>
      <c r="H21" s="13">
        <v>0</v>
      </c>
    </row>
    <row r="22" spans="1:8" x14ac:dyDescent="0.35">
      <c r="A22" s="8" t="s">
        <v>36</v>
      </c>
      <c r="B22" s="14" t="s">
        <v>37</v>
      </c>
      <c r="C22" s="10">
        <v>4.5874999999999959</v>
      </c>
      <c r="D22" s="11">
        <v>0</v>
      </c>
      <c r="E22" s="11">
        <v>0</v>
      </c>
      <c r="F22" s="10">
        <v>2.2255886915999978</v>
      </c>
      <c r="G22" s="11">
        <v>0</v>
      </c>
      <c r="H22" s="11">
        <v>0</v>
      </c>
    </row>
    <row r="23" spans="1:8" x14ac:dyDescent="0.35">
      <c r="A23" s="8" t="s">
        <v>38</v>
      </c>
      <c r="B23" s="14" t="s">
        <v>39</v>
      </c>
      <c r="C23" s="10">
        <v>2.1000000000000023</v>
      </c>
      <c r="D23" s="11">
        <v>0</v>
      </c>
      <c r="E23" s="11">
        <v>0</v>
      </c>
      <c r="F23" s="10">
        <v>1.0706850000000012</v>
      </c>
      <c r="G23" s="11">
        <v>0</v>
      </c>
      <c r="H23" s="11">
        <v>0</v>
      </c>
    </row>
    <row r="24" spans="1:8" ht="15" thickBot="1" x14ac:dyDescent="0.4">
      <c r="A24" s="8" t="s">
        <v>40</v>
      </c>
      <c r="B24" s="14" t="s">
        <v>41</v>
      </c>
      <c r="C24" s="10">
        <v>4.82</v>
      </c>
      <c r="D24" s="12">
        <f>C24*2*3*50/115</f>
        <v>12.57391304347826</v>
      </c>
      <c r="E24" s="12">
        <f>C24*2*3*50/115</f>
        <v>12.57391304347826</v>
      </c>
      <c r="F24" s="10">
        <v>2.7421243970447997</v>
      </c>
      <c r="G24" s="12">
        <f>F24*2*3*50*0.6/69</f>
        <v>7.1533679922907822</v>
      </c>
      <c r="H24" s="12">
        <f>F24*2*3*50*0.6/69</f>
        <v>7.1533679922907822</v>
      </c>
    </row>
    <row r="25" spans="1:8" ht="15" thickBot="1" x14ac:dyDescent="0.4">
      <c r="A25" s="8" t="s">
        <v>42</v>
      </c>
      <c r="B25" s="9" t="s">
        <v>23</v>
      </c>
      <c r="C25" s="10">
        <v>1.5571874999999999</v>
      </c>
      <c r="D25" s="10">
        <f>C25</f>
        <v>1.5571874999999999</v>
      </c>
      <c r="E25" s="7">
        <f t="shared" ref="E25:E41" si="5">C25</f>
        <v>1.5571874999999999</v>
      </c>
      <c r="F25" s="10">
        <v>1.2519059064872546</v>
      </c>
      <c r="G25" s="6">
        <f t="shared" ref="G25:G26" si="6">F25</f>
        <v>1.2519059064872546</v>
      </c>
      <c r="H25" s="7">
        <f t="shared" ref="H25:H41" si="7">F25</f>
        <v>1.2519059064872546</v>
      </c>
    </row>
    <row r="26" spans="1:8" x14ac:dyDescent="0.35">
      <c r="A26" s="8" t="s">
        <v>43</v>
      </c>
      <c r="B26" s="9" t="s">
        <v>25</v>
      </c>
      <c r="C26" s="10">
        <v>2.92920325</v>
      </c>
      <c r="D26" s="10">
        <f>C26</f>
        <v>2.92920325</v>
      </c>
      <c r="E26" s="7">
        <f t="shared" si="5"/>
        <v>2.92920325</v>
      </c>
      <c r="F26" s="10">
        <v>1.889760910805411</v>
      </c>
      <c r="G26" s="6">
        <f t="shared" si="6"/>
        <v>1.889760910805411</v>
      </c>
      <c r="H26" s="7">
        <f t="shared" si="7"/>
        <v>1.889760910805411</v>
      </c>
    </row>
    <row r="27" spans="1:8" ht="15" thickBot="1" x14ac:dyDescent="0.4">
      <c r="A27" s="8" t="s">
        <v>44</v>
      </c>
      <c r="B27" s="9" t="s">
        <v>45</v>
      </c>
      <c r="C27" s="10">
        <v>2.585</v>
      </c>
      <c r="D27" s="11">
        <v>0</v>
      </c>
      <c r="E27" s="7">
        <f t="shared" si="5"/>
        <v>2.585</v>
      </c>
      <c r="F27" s="10">
        <v>1.2578018682770506</v>
      </c>
      <c r="G27" s="11">
        <v>0</v>
      </c>
      <c r="H27" s="7">
        <f t="shared" si="7"/>
        <v>1.2578018682770506</v>
      </c>
    </row>
    <row r="28" spans="1:8" ht="15" thickBot="1" x14ac:dyDescent="0.4">
      <c r="A28" s="15" t="s">
        <v>46</v>
      </c>
      <c r="B28" s="14" t="s">
        <v>9</v>
      </c>
      <c r="C28" s="10">
        <v>5.9899594675000003</v>
      </c>
      <c r="D28" s="32">
        <f t="shared" ref="D28:D41" si="8">C28</f>
        <v>5.9899594675000003</v>
      </c>
      <c r="E28" s="7">
        <f t="shared" si="5"/>
        <v>5.9899594675000003</v>
      </c>
      <c r="F28" s="10">
        <v>5.6581615874762017</v>
      </c>
      <c r="G28" s="6">
        <f t="shared" ref="G28:G41" si="9">F28</f>
        <v>5.6581615874762017</v>
      </c>
      <c r="H28" s="7">
        <f t="shared" si="7"/>
        <v>5.6581615874762017</v>
      </c>
    </row>
    <row r="29" spans="1:8" ht="15" thickBot="1" x14ac:dyDescent="0.4">
      <c r="A29" s="15" t="s">
        <v>47</v>
      </c>
      <c r="B29" s="14" t="s">
        <v>9</v>
      </c>
      <c r="C29" s="10">
        <v>7.9654604999999998</v>
      </c>
      <c r="D29" s="32">
        <f t="shared" si="8"/>
        <v>7.9654604999999998</v>
      </c>
      <c r="E29" s="7">
        <f t="shared" si="5"/>
        <v>7.9654604999999998</v>
      </c>
      <c r="F29" s="10">
        <v>8.1998441542600027</v>
      </c>
      <c r="G29" s="6">
        <f t="shared" si="9"/>
        <v>8.1998441542600027</v>
      </c>
      <c r="H29" s="7">
        <f t="shared" si="7"/>
        <v>8.1998441542600027</v>
      </c>
    </row>
    <row r="30" spans="1:8" ht="15" thickBot="1" x14ac:dyDescent="0.4">
      <c r="A30" s="15" t="s">
        <v>48</v>
      </c>
      <c r="B30" s="14" t="s">
        <v>11</v>
      </c>
      <c r="C30" s="10">
        <v>1.9175766779250001</v>
      </c>
      <c r="D30" s="10">
        <f t="shared" si="8"/>
        <v>1.9175766779250001</v>
      </c>
      <c r="E30" s="7">
        <f t="shared" si="5"/>
        <v>1.9175766779250001</v>
      </c>
      <c r="F30" s="10">
        <v>1.6923115975159522</v>
      </c>
      <c r="G30" s="6">
        <f t="shared" si="9"/>
        <v>1.6923115975159522</v>
      </c>
      <c r="H30" s="7">
        <f t="shared" si="7"/>
        <v>1.6923115975159522</v>
      </c>
    </row>
    <row r="31" spans="1:8" ht="15" thickBot="1" x14ac:dyDescent="0.4">
      <c r="A31" s="15" t="s">
        <v>49</v>
      </c>
      <c r="B31" s="14" t="s">
        <v>11</v>
      </c>
      <c r="C31" s="10">
        <v>1.309826317075</v>
      </c>
      <c r="D31" s="10">
        <f t="shared" si="8"/>
        <v>1.309826317075</v>
      </c>
      <c r="E31" s="7">
        <f t="shared" si="5"/>
        <v>1.309826317075</v>
      </c>
      <c r="F31" s="10">
        <v>1.2582554564552937</v>
      </c>
      <c r="G31" s="6">
        <f t="shared" si="9"/>
        <v>1.2582554564552937</v>
      </c>
      <c r="H31" s="7">
        <f t="shared" si="7"/>
        <v>1.2582554564552937</v>
      </c>
    </row>
    <row r="32" spans="1:8" ht="15" thickBot="1" x14ac:dyDescent="0.4">
      <c r="A32" s="15" t="s">
        <v>50</v>
      </c>
      <c r="B32" s="14" t="s">
        <v>13</v>
      </c>
      <c r="C32" s="10">
        <v>4.2052569999999996</v>
      </c>
      <c r="D32" s="10">
        <f t="shared" si="8"/>
        <v>4.2052569999999996</v>
      </c>
      <c r="E32" s="7">
        <f t="shared" si="5"/>
        <v>4.2052569999999996</v>
      </c>
      <c r="F32" s="10">
        <v>6.2016799343757532</v>
      </c>
      <c r="G32" s="6">
        <f t="shared" si="9"/>
        <v>6.2016799343757532</v>
      </c>
      <c r="H32" s="7">
        <f t="shared" si="7"/>
        <v>6.2016799343757532</v>
      </c>
    </row>
    <row r="33" spans="1:8" ht="15" thickBot="1" x14ac:dyDescent="0.4">
      <c r="A33" s="15" t="s">
        <v>51</v>
      </c>
      <c r="B33" s="14" t="s">
        <v>13</v>
      </c>
      <c r="C33" s="10">
        <v>1.3436714999999999</v>
      </c>
      <c r="D33" s="10">
        <f t="shared" si="8"/>
        <v>1.3436714999999999</v>
      </c>
      <c r="E33" s="7">
        <f t="shared" si="5"/>
        <v>1.3436714999999999</v>
      </c>
      <c r="F33" s="10">
        <v>1.9158233756671268</v>
      </c>
      <c r="G33" s="6">
        <f t="shared" si="9"/>
        <v>1.9158233756671268</v>
      </c>
      <c r="H33" s="7">
        <f t="shared" si="7"/>
        <v>1.9158233756671268</v>
      </c>
    </row>
    <row r="34" spans="1:8" ht="15" thickBot="1" x14ac:dyDescent="0.4">
      <c r="A34" s="8" t="s">
        <v>52</v>
      </c>
      <c r="B34" s="9" t="s">
        <v>9</v>
      </c>
      <c r="C34" s="10">
        <v>10.3878822</v>
      </c>
      <c r="D34" s="32">
        <f t="shared" si="8"/>
        <v>10.3878822</v>
      </c>
      <c r="E34" s="7">
        <f t="shared" si="5"/>
        <v>10.3878822</v>
      </c>
      <c r="F34" s="10">
        <v>6.0416615400680005</v>
      </c>
      <c r="G34" s="6">
        <f t="shared" si="9"/>
        <v>6.0416615400680005</v>
      </c>
      <c r="H34" s="7">
        <f t="shared" si="7"/>
        <v>6.0416615400680005</v>
      </c>
    </row>
    <row r="35" spans="1:8" ht="15" thickBot="1" x14ac:dyDescent="0.4">
      <c r="A35" s="8" t="s">
        <v>53</v>
      </c>
      <c r="B35" s="9" t="s">
        <v>54</v>
      </c>
      <c r="C35" s="10">
        <v>0.12735937499999997</v>
      </c>
      <c r="D35" s="32">
        <f t="shared" si="8"/>
        <v>0.12735937499999997</v>
      </c>
      <c r="E35" s="7">
        <f t="shared" si="5"/>
        <v>0.12735937499999997</v>
      </c>
      <c r="F35" s="10">
        <v>0.12593294999999996</v>
      </c>
      <c r="G35" s="6">
        <f t="shared" si="9"/>
        <v>0.12593294999999996</v>
      </c>
      <c r="H35" s="7">
        <f t="shared" si="7"/>
        <v>0.12593294999999996</v>
      </c>
    </row>
    <row r="36" spans="1:8" ht="15" thickBot="1" x14ac:dyDescent="0.4">
      <c r="A36" s="8" t="s">
        <v>55</v>
      </c>
      <c r="B36" s="9" t="s">
        <v>9</v>
      </c>
      <c r="C36" s="10">
        <v>4.875</v>
      </c>
      <c r="D36" s="32">
        <f t="shared" si="8"/>
        <v>4.875</v>
      </c>
      <c r="E36" s="7">
        <f t="shared" si="5"/>
        <v>4.875</v>
      </c>
      <c r="F36" s="10">
        <v>2.430285</v>
      </c>
      <c r="G36" s="6">
        <f t="shared" si="9"/>
        <v>2.430285</v>
      </c>
      <c r="H36" s="7">
        <f t="shared" si="7"/>
        <v>2.430285</v>
      </c>
    </row>
    <row r="37" spans="1:8" ht="15" thickBot="1" x14ac:dyDescent="0.4">
      <c r="A37" s="8" t="s">
        <v>56</v>
      </c>
      <c r="B37" s="9" t="s">
        <v>9</v>
      </c>
      <c r="C37" s="10">
        <v>3.7593749999999995</v>
      </c>
      <c r="D37" s="10">
        <f t="shared" si="8"/>
        <v>3.7593749999999995</v>
      </c>
      <c r="E37" s="7">
        <f t="shared" si="5"/>
        <v>3.7593749999999995</v>
      </c>
      <c r="F37" s="10">
        <v>3.123539375</v>
      </c>
      <c r="G37" s="6">
        <f t="shared" si="9"/>
        <v>3.123539375</v>
      </c>
      <c r="H37" s="7">
        <f t="shared" si="7"/>
        <v>3.123539375</v>
      </c>
    </row>
    <row r="38" spans="1:8" ht="15" thickBot="1" x14ac:dyDescent="0.4">
      <c r="A38" s="8" t="s">
        <v>57</v>
      </c>
      <c r="B38" s="9" t="s">
        <v>9</v>
      </c>
      <c r="C38" s="10">
        <v>0.81060937499999997</v>
      </c>
      <c r="D38" s="10">
        <f t="shared" si="8"/>
        <v>0.81060937499999997</v>
      </c>
      <c r="E38" s="7">
        <f t="shared" si="5"/>
        <v>0.81060937499999997</v>
      </c>
      <c r="F38" s="10">
        <v>0.67350830937500006</v>
      </c>
      <c r="G38" s="6">
        <f t="shared" si="9"/>
        <v>0.67350830937500006</v>
      </c>
      <c r="H38" s="7">
        <f t="shared" si="7"/>
        <v>0.67350830937500006</v>
      </c>
    </row>
    <row r="39" spans="1:8" ht="15" thickBot="1" x14ac:dyDescent="0.4">
      <c r="A39" s="8" t="s">
        <v>58</v>
      </c>
      <c r="B39" s="9" t="s">
        <v>54</v>
      </c>
      <c r="C39" s="10">
        <v>0.13554492187499997</v>
      </c>
      <c r="D39" s="10">
        <f t="shared" si="8"/>
        <v>0.13554492187499997</v>
      </c>
      <c r="E39" s="7">
        <f t="shared" si="5"/>
        <v>0.13554492187499997</v>
      </c>
      <c r="F39" s="10">
        <v>0.13402681874999997</v>
      </c>
      <c r="G39" s="6">
        <f t="shared" si="9"/>
        <v>0.13402681874999997</v>
      </c>
      <c r="H39" s="7">
        <f t="shared" si="7"/>
        <v>0.13402681874999997</v>
      </c>
    </row>
    <row r="40" spans="1:8" ht="15" thickBot="1" x14ac:dyDescent="0.4">
      <c r="A40" s="8" t="s">
        <v>59</v>
      </c>
      <c r="B40" s="9" t="s">
        <v>11</v>
      </c>
      <c r="C40" s="10">
        <v>0.98055175781250004</v>
      </c>
      <c r="D40" s="10">
        <f t="shared" si="8"/>
        <v>0.98055175781250004</v>
      </c>
      <c r="E40" s="7">
        <f t="shared" si="5"/>
        <v>0.98055175781250004</v>
      </c>
      <c r="F40" s="10">
        <v>0.65313920762087241</v>
      </c>
      <c r="G40" s="6">
        <f t="shared" si="9"/>
        <v>0.65313920762087241</v>
      </c>
      <c r="H40" s="7">
        <f t="shared" si="7"/>
        <v>0.65313920762087241</v>
      </c>
    </row>
    <row r="41" spans="1:8" ht="15" thickBot="1" x14ac:dyDescent="0.4">
      <c r="A41" s="16" t="s">
        <v>60</v>
      </c>
      <c r="B41" s="17" t="s">
        <v>7</v>
      </c>
      <c r="C41" s="7">
        <v>1.6013505859375001</v>
      </c>
      <c r="D41" s="10">
        <f t="shared" si="8"/>
        <v>1.6013505859375001</v>
      </c>
      <c r="E41" s="7">
        <f t="shared" si="5"/>
        <v>1.6013505859375001</v>
      </c>
      <c r="F41" s="7">
        <v>0.78059729980053172</v>
      </c>
      <c r="G41" s="6">
        <f t="shared" si="9"/>
        <v>0.78059729980053172</v>
      </c>
      <c r="H41" s="7">
        <f t="shared" si="7"/>
        <v>0.78059729980053172</v>
      </c>
    </row>
    <row r="42" spans="1:8" x14ac:dyDescent="0.35">
      <c r="A42" s="18" t="s">
        <v>61</v>
      </c>
      <c r="B42" s="5" t="s">
        <v>62</v>
      </c>
      <c r="C42" s="6">
        <f>SUM(C3:C41)</f>
        <v>116.24746154601836</v>
      </c>
      <c r="D42" s="6">
        <f>SUM(D3:D41)*2</f>
        <v>195.30774917899325</v>
      </c>
      <c r="E42" s="6">
        <f>SUM(E3:E41)</f>
        <v>106.21387458949663</v>
      </c>
      <c r="F42" s="6">
        <f>SUM(F3:F41)</f>
        <v>83.249408664756132</v>
      </c>
      <c r="G42" s="19">
        <f>SUM(G3:G41)*2</f>
        <v>152.55971915159219</v>
      </c>
      <c r="H42" s="6">
        <f>SUM(H3:H41)</f>
        <v>78.705043568402132</v>
      </c>
    </row>
    <row r="43" spans="1:8" x14ac:dyDescent="0.35">
      <c r="A43" s="20" t="s">
        <v>63</v>
      </c>
      <c r="B43" s="9" t="s">
        <v>64</v>
      </c>
      <c r="C43" s="21">
        <f>800</f>
        <v>800</v>
      </c>
      <c r="D43" s="22">
        <f>$C42/D42*$C43</f>
        <v>476.16118473407346</v>
      </c>
      <c r="E43" s="22">
        <f>$C42/E42*$C43</f>
        <v>875.57270268352636</v>
      </c>
      <c r="F43" s="22">
        <f>$C42/F42*$C43</f>
        <v>1117.100658472132</v>
      </c>
      <c r="G43" s="23">
        <f>$C42/G42*$C43</f>
        <v>609.58403537965694</v>
      </c>
      <c r="H43" s="22">
        <f>$C42/H42*$C43</f>
        <v>1181.6011404147264</v>
      </c>
    </row>
    <row r="44" spans="1:8" x14ac:dyDescent="0.35">
      <c r="A44" s="20" t="s">
        <v>65</v>
      </c>
      <c r="B44" s="9" t="s">
        <v>62</v>
      </c>
      <c r="C44" s="10">
        <f>C17+C18+C19+C20+C21+C22+C23+C24</f>
        <v>32.342500000000001</v>
      </c>
      <c r="D44" s="10">
        <f>(D17+D18+D19+D20+D21+D22+D23+D24)*2</f>
        <v>37.447826086956525</v>
      </c>
      <c r="E44" s="10">
        <f>(E17+E18+E19+E20+E21+E22+E23+E24)*2</f>
        <v>44.617826086956526</v>
      </c>
      <c r="F44" s="10">
        <f>F17+F18+F19+F20+F21+F22+F23+F24</f>
        <v>15.81780747857376</v>
      </c>
      <c r="G44" s="24">
        <f>(G17+G18+G19+G20+G21+G22+G23+G24)*2</f>
        <v>20.212120515781567</v>
      </c>
      <c r="H44" s="10">
        <f>(H17+H18+H19+H20+H21+H22+H23+H24)*2</f>
        <v>22.546884764439486</v>
      </c>
    </row>
    <row r="45" spans="1:8" ht="15" thickBot="1" x14ac:dyDescent="0.4">
      <c r="A45" s="25" t="s">
        <v>66</v>
      </c>
      <c r="B45" s="26" t="s">
        <v>62</v>
      </c>
      <c r="C45" s="27">
        <f t="shared" ref="C45:H45" si="10">C42-C44</f>
        <v>83.904961546018356</v>
      </c>
      <c r="D45" s="27">
        <f t="shared" si="10"/>
        <v>157.85992309203672</v>
      </c>
      <c r="E45" s="27">
        <f t="shared" si="10"/>
        <v>61.5960485025401</v>
      </c>
      <c r="F45" s="27">
        <f t="shared" si="10"/>
        <v>67.431601186182377</v>
      </c>
      <c r="G45" s="28">
        <f t="shared" si="10"/>
        <v>132.34759863581061</v>
      </c>
      <c r="H45" s="27">
        <f t="shared" si="10"/>
        <v>56.15815880396265</v>
      </c>
    </row>
    <row r="48" spans="1:8" x14ac:dyDescent="0.35">
      <c r="F48" t="s">
        <v>70</v>
      </c>
    </row>
    <row r="49" spans="4:5" x14ac:dyDescent="0.35">
      <c r="D49" t="s">
        <v>68</v>
      </c>
      <c r="E49">
        <v>50</v>
      </c>
    </row>
    <row r="50" spans="4:5" x14ac:dyDescent="0.35">
      <c r="D50" t="s">
        <v>72</v>
      </c>
    </row>
    <row r="51" spans="4:5" x14ac:dyDescent="0.35">
      <c r="D51" t="s">
        <v>69</v>
      </c>
      <c r="E51">
        <v>70</v>
      </c>
    </row>
    <row r="54" spans="4:5" x14ac:dyDescent="0.35">
      <c r="D54" t="s">
        <v>73</v>
      </c>
      <c r="E54">
        <v>30</v>
      </c>
    </row>
    <row r="55" spans="4:5" x14ac:dyDescent="0.35">
      <c r="D55" t="s">
        <v>71</v>
      </c>
      <c r="E55">
        <v>15</v>
      </c>
    </row>
    <row r="56" spans="4:5" x14ac:dyDescent="0.35">
      <c r="D56" t="s">
        <v>74</v>
      </c>
      <c r="E56">
        <v>25</v>
      </c>
    </row>
    <row r="57" spans="4:5" x14ac:dyDescent="0.35">
      <c r="D57" t="s">
        <v>75</v>
      </c>
      <c r="E57">
        <v>50</v>
      </c>
    </row>
    <row r="58" spans="4:5" x14ac:dyDescent="0.35">
      <c r="D58" t="s">
        <v>76</v>
      </c>
      <c r="E58">
        <v>40</v>
      </c>
    </row>
    <row r="59" spans="4:5" x14ac:dyDescent="0.35">
      <c r="D59" t="s">
        <v>77</v>
      </c>
      <c r="E59">
        <v>15</v>
      </c>
    </row>
    <row r="60" spans="4:5" x14ac:dyDescent="0.35">
      <c r="D60" s="33" t="s">
        <v>78</v>
      </c>
      <c r="E60">
        <f>SUM(E54:E59)</f>
        <v>175</v>
      </c>
    </row>
    <row r="61" spans="4:5" x14ac:dyDescent="0.35">
      <c r="D61" t="s">
        <v>79</v>
      </c>
      <c r="E61">
        <v>70</v>
      </c>
    </row>
    <row r="62" spans="4:5" x14ac:dyDescent="0.35">
      <c r="D62" s="33" t="s">
        <v>80</v>
      </c>
      <c r="E62">
        <f>E61+E60</f>
        <v>245</v>
      </c>
    </row>
  </sheetData>
  <mergeCells count="2">
    <mergeCell ref="C1:E1"/>
    <mergeCell ref="F1:H1"/>
  </mergeCells>
  <dataValidations count="1">
    <dataValidation type="list" allowBlank="1" showInputMessage="1" showErrorMessage="1" sqref="B3:B41">
      <formula1>$B$5:$B$25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keywords>CTPClassification=CTP_IC:VisualMarkings=</cp:keywords>
  <cp:lastModifiedBy>Kau, Derchang</cp:lastModifiedBy>
  <dcterms:created xsi:type="dcterms:W3CDTF">2017-10-24T05:29:16Z</dcterms:created>
  <dcterms:modified xsi:type="dcterms:W3CDTF">2017-10-24T21:07:27Z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1e86b629-9a1f-4c6b-ba0d-ca59a4e99f40</vt:lpwstr>
  </property>
  <property fmtid="{D5CDD505-2E9C-101B-9397-08002B2CF9AE}" pid="3" name="CTP_BU">
    <vt:lpwstr>NVM SOLUTIONS GROUP</vt:lpwstr>
  </property>
  <property fmtid="{D5CDD505-2E9C-101B-9397-08002B2CF9AE}" pid="4" name="CTP_TimeStamp">
    <vt:lpwstr>2017-10-24 21:07:27Z</vt:lpwstr>
  </property>
  <property fmtid="{D5CDD505-2E9C-101B-9397-08002B2CF9AE}" pid="5" name="CTPClassification">
    <vt:lpwstr>CTP_IC</vt:lpwstr>
  </property>
</Properties>
</file>