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haldunku\Desktop\SXP\30s\"/>
    </mc:Choice>
  </mc:AlternateContent>
  <xr:revisionPtr revIDLastSave="0" documentId="8_{2739C071-9F11-481D-9A8F-46B8F5E27C93}" xr6:coauthVersionLast="41" xr6:coauthVersionMax="41" xr10:uidLastSave="{00000000-0000-0000-0000-000000000000}"/>
  <bookViews>
    <workbookView xWindow="28680" yWindow="-2040" windowWidth="29040" windowHeight="17640" xr2:uid="{00000000-000D-0000-FFFF-FFFF00000000}"/>
  </bookViews>
  <sheets>
    <sheet name="30s Rspec" sheetId="3" r:id="rId1"/>
    <sheet name="ALF Voltages" sheetId="6" r:id="rId2"/>
  </sheets>
  <externalReferences>
    <externalReference r:id="rId3"/>
    <externalReference r:id="rId4"/>
    <externalReference r:id="rId5"/>
    <externalReference r:id="rId6"/>
  </externalReferences>
  <definedNames>
    <definedName name="__SF25" localSheetId="0">#REF!</definedName>
    <definedName name="__SF25">#REF!</definedName>
    <definedName name="_xlnm._FilterDatabase" localSheetId="0" hidden="1">'30s Rspec'!$E$1:$F$166</definedName>
    <definedName name="_SF25">'[1]21nm Sizing'!$B$1</definedName>
    <definedName name="BE_Enc">-INDEX(SIZSXP10TAB,MATCH([2]SXP_BE_Summary!$AD1,SZCOLSXP10,0),3)+INDEX(SIZSXP10TAB,MATCH([2]SXP_BE_Summary!$AE1,SZCOLSXP10,0),3)</definedName>
    <definedName name="BE_Spc">-(INDEX(SIZSXP10TAB,MATCH([2]SXP_BE_Summary!$AD1,SZCOLSXP10,0),3)+INDEX(SIZSXP10TAB,MATCH([2]SXP_BE_Summary!$AE1,SZCOLSXP10,0),3))</definedName>
    <definedName name="OL_BE">INDEX(OLTAB,MATCH(INDEX(SIZSXP10TAB,MATCH([2]SXP_BE_Summary!$AD1,SZCOLSXP10,0),2),OL_ROW,0),MATCH(INDEX(SIZSXP10TAB,MATCH([2]SXP_BE_Summary!$AE1,SZCOLSXP10,0),2),OL_ROW,0))</definedName>
    <definedName name="OL_DR">INDEX(OLTAB,MATCH(INDEX(SIZSXP10TAB,MATCH([2]SXP10_Design_Rules!$N1,SZCOLSXP10,0),2),OL_ROW,0),MATCH(INDEX(SIZSXP10TAB,MATCH([2]SXP10_Design_Rules!$O1,SZCOLSXP10,0),2),OL_ROW,0))</definedName>
    <definedName name="OL_ROW">[2]SXP_Overlay!$B$2:$B$57</definedName>
    <definedName name="OLTAB">[2]SXP_Overlay!$B$2:$AV$57</definedName>
    <definedName name="SF">[2]SXP10_Design_Rules!$D$57</definedName>
    <definedName name="SFnm">[2]SXP_BE_Summary!$D$2</definedName>
    <definedName name="size1_SXP10">INDIRECT([2]SXP10_Design_Rules!$P1&amp;"_1")*INDEX(SIZSXP10TAB,MATCH([2]SXP10_Design_Rules!$N1,SZCOLSXP10,0),3)</definedName>
    <definedName name="size2_SXP10">INDIRECT([2]SXP10_Design_Rules!$P1&amp;"_2")*INDEX(SIZSXP10TAB,MATCH([2]SXP10_Design_Rules!$O1,SZCOLSXP10,0),3)</definedName>
    <definedName name="SIZSXP10TAB">[2]SXP10_Sizing!$B$5:$D$152</definedName>
    <definedName name="sz_ply">'[3]Layer Sizing'!$I$5</definedName>
    <definedName name="sz_poly">'[4]Layer Sizing'!$E$5</definedName>
    <definedName name="sz_spacer">'[3]Layer Sizing'!$E$8</definedName>
    <definedName name="sz_spcr">'[3]Layer Sizing'!$I$8</definedName>
    <definedName name="sz_via">'[3]Layer Sizing'!$E$9</definedName>
    <definedName name="SZCOLSXP10">[2]SXP10_Sizing!$B$5:$B$152</definedName>
    <definedName name="TV1_Rules" localSheetId="0">[2]SXP10_Design_Rules!#REF!</definedName>
    <definedName name="TV1_Rules">[2]SXP10_Design_Rules!#REF!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4" i="3" l="1"/>
  <c r="J165" i="3" s="1"/>
  <c r="J161" i="3"/>
  <c r="J151" i="3"/>
  <c r="J148" i="3"/>
  <c r="H144" i="3"/>
  <c r="H142" i="3"/>
  <c r="H141" i="3"/>
  <c r="J139" i="3"/>
  <c r="H139" i="3" s="1"/>
  <c r="H138" i="3"/>
  <c r="J136" i="3"/>
  <c r="H136" i="3" s="1"/>
  <c r="P6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tjowens</author>
  </authors>
  <commentList>
    <comment ref="S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Document supporting spec definition (generally provided by Design team showing stress conditions and degradation tolerance limits)</t>
        </r>
      </text>
    </comment>
    <comment ref="AB14" authorId="0" shapeId="0" xr:uid="{00000000-0006-0000-0000-000002000000}">
      <text>
        <r>
          <rPr>
            <sz val="9"/>
            <color indexed="81"/>
            <rFont val="Tahoma"/>
            <family val="2"/>
          </rPr>
          <t>Optiona are:
RSPEC
SOA
Aging Sim
Calculator
Circuit Review</t>
        </r>
      </text>
    </comment>
    <comment ref="I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3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3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3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3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4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4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4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4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5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5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5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5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6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6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7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7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7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I8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tjowens:</t>
        </r>
        <r>
          <rPr>
            <sz val="9"/>
            <color indexed="81"/>
            <rFont val="Tahoma"/>
            <family val="2"/>
          </rPr>
          <t xml:space="preserve">
Will include stress conditions, methodology, analysis procedure</t>
        </r>
      </text>
    </comment>
    <comment ref="S11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Document supporting spec definition (generally provided by Design team showing stress conditions and degradation tolerance limits)</t>
        </r>
      </text>
    </comment>
  </commentList>
</comments>
</file>

<file path=xl/sharedStrings.xml><?xml version="1.0" encoding="utf-8"?>
<sst xmlns="http://schemas.openxmlformats.org/spreadsheetml/2006/main" count="1523" uniqueCount="310">
  <si>
    <t>Spec Conditions for Lifetime Assessment</t>
  </si>
  <si>
    <t>Degradation Limits</t>
  </si>
  <si>
    <t>Design
ID</t>
  </si>
  <si>
    <t>Reg #</t>
  </si>
  <si>
    <t>Register Name</t>
  </si>
  <si>
    <t>Deg.
Mech.</t>
  </si>
  <si>
    <t>Device</t>
  </si>
  <si>
    <t>Stress Conditions</t>
  </si>
  <si>
    <t>Methodology</t>
  </si>
  <si>
    <t>Device Degradation Metric(s)</t>
  </si>
  <si>
    <t>AC Lifetime Required</t>
  </si>
  <si>
    <t>Voltage [V]</t>
  </si>
  <si>
    <t>Current</t>
  </si>
  <si>
    <t>Temp [C]</t>
  </si>
  <si>
    <t>DC to AC Factor</t>
  </si>
  <si>
    <t>Area</t>
  </si>
  <si>
    <t>Fail %</t>
  </si>
  <si>
    <t>Spec Definition Details</t>
  </si>
  <si>
    <t>Spec</t>
  </si>
  <si>
    <t>Units</t>
  </si>
  <si>
    <t>Engineering</t>
  </si>
  <si>
    <t>Fault</t>
  </si>
  <si>
    <t>REL Sign Off</t>
  </si>
  <si>
    <t>PI/TD Sign Off</t>
  </si>
  <si>
    <t>Design Sign Off</t>
  </si>
  <si>
    <t>Priority Level</t>
  </si>
  <si>
    <t>Spec Validation Type</t>
  </si>
  <si>
    <t>Aging Model (for Circuit Sim)</t>
  </si>
  <si>
    <t>Status</t>
  </si>
  <si>
    <t>Supporting Data / Report</t>
  </si>
  <si>
    <t>SL</t>
  </si>
  <si>
    <t>EL</t>
  </si>
  <si>
    <t>FL</t>
  </si>
  <si>
    <t>inc. model rev#</t>
  </si>
  <si>
    <t>SLOW WAFER-LEVEL RELIABILITY (SWLR) - Internal</t>
  </si>
  <si>
    <t>CHC</t>
  </si>
  <si>
    <t>See Qual Doc Link</t>
  </si>
  <si>
    <t>JEDEC Stress @ Max Isub</t>
  </si>
  <si>
    <t>7yr</t>
  </si>
  <si>
    <t>N/A</t>
  </si>
  <si>
    <t>Not Available</t>
  </si>
  <si>
    <t>%</t>
  </si>
  <si>
    <t>Aging Sim</t>
  </si>
  <si>
    <t>Tentative Pass</t>
  </si>
  <si>
    <t>Delta Vtcclin [Vds = 100mV, Vb = 0V, I@Vtcc = 80nA*W/L]</t>
  </si>
  <si>
    <t>mV</t>
  </si>
  <si>
    <t>CHISEL</t>
  </si>
  <si>
    <t>JEDEC Stress @ Max Isub &amp; Vbb = -0.4V</t>
  </si>
  <si>
    <t>RSPEC</t>
  </si>
  <si>
    <t>NCS/HEIP</t>
  </si>
  <si>
    <t>Constant Voltage Offstate Stress</t>
  </si>
  <si>
    <t>PBTI</t>
  </si>
  <si>
    <t>Constant Voltage BTI Stress</t>
  </si>
  <si>
    <t>TDDB</t>
  </si>
  <si>
    <t>NLV AGED</t>
  </si>
  <si>
    <t>Constant Voltage Stress</t>
  </si>
  <si>
    <t>years</t>
  </si>
  <si>
    <t>Calculator</t>
  </si>
  <si>
    <t>NLVHVt-200X2</t>
  </si>
  <si>
    <t>NLVLVt-200X2</t>
  </si>
  <si>
    <t>NHV-200X12</t>
  </si>
  <si>
    <t>JEDEC Stress @ Max Isub &amp; Vg=Vd</t>
  </si>
  <si>
    <t>% Delta Idsat [Vg = 5.57V, Vd = 5.57V, Vs = 0V, Vb = 0V]</t>
  </si>
  <si>
    <t>Vds = 5.1V</t>
  </si>
  <si>
    <t>NHV AGED</t>
  </si>
  <si>
    <t>Lifetime at specified area and % Failure with TDDB fail determined by GateOx Leakage [Vg = 5.57V, Vs = Vd = Vb = 0V]; 100x increase or GateOx Rupture</t>
  </si>
  <si>
    <t>TBD</t>
  </si>
  <si>
    <t>In Progress</t>
  </si>
  <si>
    <t>NHVLVt-200X12</t>
  </si>
  <si>
    <t>Factor</t>
  </si>
  <si>
    <t>NTWHV-200X12</t>
  </si>
  <si>
    <t>NTWHVLVt-200X12</t>
  </si>
  <si>
    <t>CHC/CHISEL</t>
  </si>
  <si>
    <t>NHVPG_L8</t>
  </si>
  <si>
    <t>Vgs = 5.1V</t>
  </si>
  <si>
    <t>NHV-LWL Select 8.2x7</t>
  </si>
  <si>
    <t>% Delta Idsat [Vg=Vd=3.3V]</t>
  </si>
  <si>
    <t>Vg = -2.25V; Vd = 2.3V; Is = |15uA|; Vb = -4.1V</t>
  </si>
  <si>
    <t>NHV-LWL Select 8.2X7</t>
  </si>
  <si>
    <t>Vds = 4.1V</t>
  </si>
  <si>
    <t>NHV-GWL Select 22x7</t>
  </si>
  <si>
    <t>Vg = 1.2V; Vd = -3.285V; Is = |30uA|; Vb = -4.1V</t>
  </si>
  <si>
    <t>PLV-200X2</t>
  </si>
  <si>
    <t>Vg = 0.5*Vd</t>
  </si>
  <si>
    <t>Delta Vtcclin [Vds = -100mV, Vb = 0V, I@Vtcc = 40nA*W/L]</t>
  </si>
  <si>
    <t>NBTI</t>
  </si>
  <si>
    <t>Delta Vtcclin [Vds = -100mV, Vb = 0V, I@Vtcc = -40nA*W/L]</t>
  </si>
  <si>
    <t>Margin Pass</t>
  </si>
  <si>
    <t>PLV AGED</t>
  </si>
  <si>
    <t>PHV-200X12</t>
  </si>
  <si>
    <t>Worst Case Vg/Vd condition</t>
  </si>
  <si>
    <t>Vds = -5.1V</t>
  </si>
  <si>
    <t>PHV-10X12</t>
  </si>
  <si>
    <t>PHV AGED</t>
  </si>
  <si>
    <t>Lifetime at specified area and % Failure with TDDB fail determined by GateOx Leakage [Vg = -5.57V, Vs = Vd = Vb = 0V]; 100x increase or Soft BD Detection</t>
  </si>
  <si>
    <t>PHVLVt-200X12</t>
  </si>
  <si>
    <t>PHVLVt-10X12</t>
  </si>
  <si>
    <t>PHV LBL Select 10X7</t>
  </si>
  <si>
    <t>% Delta Idsat [Vg = -3.3V, Vd = -3.3V, Vs = 0V, Vb = 0V]</t>
  </si>
  <si>
    <t>Vg = 0V; Id = 105uA; Vs = 5.1V; Vb = 5.1V</t>
  </si>
  <si>
    <t>[N] factor increase in IoffS [Vds = -5.1V, Vg = 0V, Vb = 0V, measure Source]</t>
  </si>
  <si>
    <t>M1-M1</t>
  </si>
  <si>
    <t>Lifetime at specified area and % Failure with TDDB fail determined by ILD Leakage [Vg = 10.3V, Vs = Vd = Vb = 0V]; 100x increase or Soft BD Detection</t>
  </si>
  <si>
    <t>0.2cm2</t>
  </si>
  <si>
    <t>Not Started</t>
  </si>
  <si>
    <t>M2-M2</t>
  </si>
  <si>
    <t>M3-M3</t>
  </si>
  <si>
    <t>M4-M4</t>
  </si>
  <si>
    <t>EM</t>
  </si>
  <si>
    <t>Requirements per QA</t>
  </si>
  <si>
    <t>Lifetime at specified J and % Failure with EM fail determined by &gt;10% change in initial Resistance</t>
  </si>
  <si>
    <t>J=8mA/um2</t>
  </si>
  <si>
    <t>DC</t>
  </si>
  <si>
    <t>SOA</t>
  </si>
  <si>
    <t>J=4mA/um2</t>
  </si>
  <si>
    <t>AV0</t>
  </si>
  <si>
    <t>%Failure</t>
  </si>
  <si>
    <t>SM</t>
  </si>
  <si>
    <t>Sampling and Reaction</t>
  </si>
  <si>
    <t>Definition</t>
  </si>
  <si>
    <t>SWLR Frequency</t>
  </si>
  <si>
    <t>FWLR Sample Rate (intrinsic line monitor)</t>
  </si>
  <si>
    <t>FWLR Spec Limit Breach (OOS) Reaction</t>
  </si>
  <si>
    <t>FWLR Engineering Limit Breach Reaction</t>
  </si>
  <si>
    <t>FWLR Fault Limit Breach Reaction</t>
  </si>
  <si>
    <t xml:space="preserve">FAILURE </t>
  </si>
  <si>
    <t>PARAMETER</t>
  </si>
  <si>
    <t>LIMIT (Drawn Dimension)</t>
  </si>
  <si>
    <t>LIMIT (Physical Dimension)</t>
  </si>
  <si>
    <t>COMMENTS</t>
  </si>
  <si>
    <t>Value</t>
  </si>
  <si>
    <t>Unit</t>
  </si>
  <si>
    <t>Electromigration</t>
  </si>
  <si>
    <t>Electromigration rules only apply to unidirectional current flow</t>
  </si>
  <si>
    <t>Al Electromigration -- General Rule</t>
  </si>
  <si>
    <t>DC Current Density</t>
  </si>
  <si>
    <t>NA</t>
  </si>
  <si>
    <t>mA/um^2 final</t>
  </si>
  <si>
    <r>
      <t xml:space="preserve">Maximum DC current density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Cross-sectional area is the final dimension after sizing and shrink. The same current density is used for bidirectional and unidirectional current flow.
</t>
    </r>
  </si>
  <si>
    <t>Max Peak AC Current Density</t>
  </si>
  <si>
    <t xml:space="preserve">Peak AC current density = DC current density / duty cycle Min. duty cycle =0.1 Hence average AC current density over the period of the cycle is equivalent to the DC current density
</t>
  </si>
  <si>
    <t>Cu Electromigration -- General Rule</t>
  </si>
  <si>
    <r>
      <t xml:space="preserve">Maximum DC current density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,Cross-sectional area is the final dimension after sizing and shrink. The same current density is used for bidirectional and unidirectional current flow.
</t>
    </r>
  </si>
  <si>
    <t>Minimum Duty Cycle -- General Rule</t>
  </si>
  <si>
    <r>
      <t xml:space="preserve">Cu Metal  Electromigration
</t>
    </r>
    <r>
      <rPr>
        <b/>
        <sz val="12"/>
        <color rgb="FF0000FF"/>
        <rFont val="Arial"/>
        <family val="2"/>
      </rPr>
      <t xml:space="preserve"> (Applies to Met1, Met2, and Met3) </t>
    </r>
    <r>
      <rPr>
        <sz val="12"/>
        <color indexed="18"/>
        <rFont val="Arial"/>
        <family val="2"/>
      </rPr>
      <t xml:space="preserve">                                  </t>
    </r>
  </si>
  <si>
    <t xml:space="preserve">DC Current </t>
  </si>
  <si>
    <t>mA/um drawn</t>
  </si>
  <si>
    <t>mA/um final</t>
  </si>
  <si>
    <r>
      <t xml:space="preserve">Maximum DC current 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Metal line width final after sizing and shrink. Metal height is assumed to be </t>
    </r>
    <r>
      <rPr>
        <b/>
        <sz val="12"/>
        <color rgb="FF0000FF"/>
        <rFont val="Arial"/>
        <family val="2"/>
      </rPr>
      <t>1600A</t>
    </r>
  </si>
  <si>
    <t>Peak AC Current</t>
  </si>
  <si>
    <t>0.064/duty cycle</t>
  </si>
  <si>
    <t>1.28/duty cycle</t>
  </si>
  <si>
    <r>
      <t xml:space="preserve">Peak AC current 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Metal line width final after sizing and shrink. Metal height is assumed to be </t>
    </r>
    <r>
      <rPr>
        <b/>
        <sz val="12"/>
        <color rgb="FF0000FF"/>
        <rFont val="Arial"/>
        <family val="2"/>
      </rPr>
      <t>1600A</t>
    </r>
  </si>
  <si>
    <t>Max Peak AC current</t>
  </si>
  <si>
    <r>
      <t xml:space="preserve">Max Peak AC current  for 10 year lifetime with min duty cycle of 0.1.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 Metal line width final after sizing and shrink. Metal 1 height is assumed to be </t>
    </r>
    <r>
      <rPr>
        <b/>
        <sz val="12"/>
        <color rgb="FF0000FF"/>
        <rFont val="Arial"/>
        <family val="2"/>
      </rPr>
      <t>1600A</t>
    </r>
  </si>
  <si>
    <r>
      <t xml:space="preserve">Cu Metal  Electromigration
</t>
    </r>
    <r>
      <rPr>
        <b/>
        <sz val="12"/>
        <color rgb="FF0000FF"/>
        <rFont val="Arial"/>
        <family val="2"/>
      </rPr>
      <t xml:space="preserve"> (Applies to Met4) </t>
    </r>
    <r>
      <rPr>
        <sz val="12"/>
        <color indexed="18"/>
        <rFont val="Arial"/>
        <family val="2"/>
      </rPr>
      <t xml:space="preserve">                                  </t>
    </r>
  </si>
  <si>
    <r>
      <t xml:space="preserve">Maximum DC current 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Metal line width final after sizing and shrink. Metal height is assumed to be </t>
    </r>
    <r>
      <rPr>
        <b/>
        <sz val="12"/>
        <color rgb="FF0000FF"/>
        <rFont val="Arial"/>
        <family val="2"/>
      </rPr>
      <t>1300A</t>
    </r>
  </si>
  <si>
    <t>0.052/duty cycle</t>
  </si>
  <si>
    <t>1.04/duty cycle</t>
  </si>
  <si>
    <r>
      <t xml:space="preserve">Peak AC current  for 10 year lifetime.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Metal line width final after sizing and shrink. Metal height is assumed to be </t>
    </r>
    <r>
      <rPr>
        <b/>
        <sz val="12"/>
        <color rgb="FF0000FF"/>
        <rFont val="Arial"/>
        <family val="2"/>
      </rPr>
      <t>1300A</t>
    </r>
  </si>
  <si>
    <r>
      <t xml:space="preserve">Max Peak AC current  for 10 year lifetime with min duty cycle of 0.1. </t>
    </r>
    <r>
      <rPr>
        <b/>
        <sz val="12"/>
        <color rgb="FF0000FF"/>
        <rFont val="Arial"/>
        <family val="2"/>
      </rPr>
      <t>For physical Dimension Limit</t>
    </r>
    <r>
      <rPr>
        <sz val="12"/>
        <color indexed="18"/>
        <rFont val="Arial"/>
        <family val="2"/>
      </rPr>
      <t xml:space="preserve">,  Metal line width final after sizing and shrink. Metal 1 height is assumed to be </t>
    </r>
    <r>
      <rPr>
        <b/>
        <sz val="12"/>
        <color rgb="FF0000FF"/>
        <rFont val="Arial"/>
        <family val="2"/>
      </rPr>
      <t>1300A</t>
    </r>
  </si>
  <si>
    <r>
      <rPr>
        <b/>
        <sz val="12"/>
        <color rgb="FF0000FF"/>
        <rFont val="Arial"/>
        <family val="2"/>
      </rPr>
      <t>TM1</t>
    </r>
    <r>
      <rPr>
        <sz val="12"/>
        <color indexed="18"/>
        <rFont val="Arial"/>
        <family val="2"/>
      </rPr>
      <t>(Aluminium) Electromigration</t>
    </r>
  </si>
  <si>
    <r>
      <t xml:space="preserve">Maximum DC current  for 10 year lifetime. </t>
    </r>
    <r>
      <rPr>
        <b/>
        <sz val="12"/>
        <color rgb="FF0000FF"/>
        <rFont val="Arial"/>
        <family val="2"/>
      </rPr>
      <t>TM1</t>
    </r>
    <r>
      <rPr>
        <sz val="12"/>
        <color indexed="18"/>
        <rFont val="Arial"/>
        <family val="2"/>
      </rPr>
      <t xml:space="preserve"> line width final after sizing and shrink. </t>
    </r>
    <r>
      <rPr>
        <b/>
        <sz val="12"/>
        <color rgb="FF0000FF"/>
        <rFont val="Arial"/>
        <family val="2"/>
      </rPr>
      <t>TM1</t>
    </r>
    <r>
      <rPr>
        <sz val="12"/>
        <color indexed="18"/>
        <rFont val="Arial"/>
        <family val="2"/>
      </rPr>
      <t xml:space="preserve"> height is assumed to be 7000A</t>
    </r>
  </si>
  <si>
    <t>0.14/duty cycle</t>
  </si>
  <si>
    <t>2.8/duty cycle</t>
  </si>
  <si>
    <r>
      <t xml:space="preserve">Peak AC current  for 10 year lifetime. Metal line width final after sizing and shrink. </t>
    </r>
    <r>
      <rPr>
        <b/>
        <sz val="12"/>
        <color rgb="FF0000FF"/>
        <rFont val="Arial"/>
        <family val="2"/>
      </rPr>
      <t>TM1</t>
    </r>
    <r>
      <rPr>
        <sz val="12"/>
        <color indexed="18"/>
        <rFont val="Arial"/>
        <family val="2"/>
      </rPr>
      <t xml:space="preserve"> height is assumed to be 7000A</t>
    </r>
  </si>
  <si>
    <r>
      <t xml:space="preserve">Max Peak AC current  for 10 year lifetime with min duty cycle of 0.1. Metal line width final after sizing and shrink. </t>
    </r>
    <r>
      <rPr>
        <b/>
        <sz val="12"/>
        <color rgb="FF0000FF"/>
        <rFont val="Arial"/>
        <family val="2"/>
      </rPr>
      <t xml:space="preserve">TM1 </t>
    </r>
    <r>
      <rPr>
        <sz val="12"/>
        <color indexed="18"/>
        <rFont val="Arial"/>
        <family val="2"/>
      </rPr>
      <t>height is assumed to be 7000A</t>
    </r>
  </si>
  <si>
    <r>
      <t xml:space="preserve">Contact </t>
    </r>
    <r>
      <rPr>
        <b/>
        <sz val="12"/>
        <color rgb="FF0000FF"/>
        <rFont val="Arial"/>
        <family val="2"/>
      </rPr>
      <t xml:space="preserve">(W) </t>
    </r>
    <r>
      <rPr>
        <sz val="12"/>
        <color indexed="18"/>
        <rFont val="Arial"/>
        <family val="2"/>
      </rPr>
      <t>Electromigration</t>
    </r>
  </si>
  <si>
    <t>DC current</t>
  </si>
  <si>
    <t>mA/contact</t>
  </si>
  <si>
    <r>
      <t xml:space="preserve">Maximum DC current per contact for a lifetime of 10 years.  A 0.108um contact is assumed. Calculated by:  I = </t>
    </r>
    <r>
      <rPr>
        <b/>
        <sz val="12"/>
        <color rgb="FF0000FF"/>
        <rFont val="Arial"/>
        <family val="2"/>
      </rPr>
      <t>Copper DC current density</t>
    </r>
    <r>
      <rPr>
        <sz val="12"/>
        <color indexed="18"/>
        <rFont val="Arial"/>
        <family val="2"/>
      </rPr>
      <t>* Pi * (contact_CD / 2)^2</t>
    </r>
  </si>
  <si>
    <t>Peak AC current</t>
  </si>
  <si>
    <t>0.07/duty cycle</t>
  </si>
  <si>
    <t>Peak AC current for 10 year lifetime</t>
  </si>
  <si>
    <t>Max Peak AC current for 10 year lifetime</t>
  </si>
  <si>
    <r>
      <t>Via</t>
    </r>
    <r>
      <rPr>
        <b/>
        <sz val="12"/>
        <color rgb="FF0000FF"/>
        <rFont val="Arial"/>
        <family val="2"/>
      </rPr>
      <t xml:space="preserve">(Copper) </t>
    </r>
    <r>
      <rPr>
        <sz val="12"/>
        <color indexed="18"/>
        <rFont val="Arial"/>
        <family val="2"/>
      </rPr>
      <t xml:space="preserve">Electromigration  </t>
    </r>
    <r>
      <rPr>
        <b/>
        <sz val="12"/>
        <color rgb="FF0000FF"/>
        <rFont val="Arial"/>
        <family val="2"/>
      </rPr>
      <t>(Applies to Via1, Via2)</t>
    </r>
  </si>
  <si>
    <t>mA/via</t>
  </si>
  <si>
    <r>
      <t xml:space="preserve">Maximum DC current per via for a lifetime of 10 years. A </t>
    </r>
    <r>
      <rPr>
        <b/>
        <sz val="12"/>
        <color rgb="FF0000FF"/>
        <rFont val="Arial"/>
        <family val="2"/>
      </rPr>
      <t>0.082um</t>
    </r>
    <r>
      <rPr>
        <sz val="12"/>
        <color indexed="18"/>
        <rFont val="Arial"/>
        <family val="2"/>
      </rPr>
      <t xml:space="preserve"> via is assumed. Calculated by:  I = </t>
    </r>
    <r>
      <rPr>
        <b/>
        <sz val="12"/>
        <color rgb="FF0000FF"/>
        <rFont val="Arial"/>
        <family val="2"/>
      </rPr>
      <t>Copper DC current density</t>
    </r>
    <r>
      <rPr>
        <sz val="12"/>
        <color indexed="18"/>
        <rFont val="Arial"/>
        <family val="2"/>
      </rPr>
      <t xml:space="preserve"> * Pi * (via_CD / 2)^2</t>
    </r>
  </si>
  <si>
    <t>0.04/duty cycle</t>
  </si>
  <si>
    <r>
      <t>Via3</t>
    </r>
    <r>
      <rPr>
        <b/>
        <sz val="12"/>
        <color rgb="FF0000FF"/>
        <rFont val="Arial"/>
        <family val="2"/>
      </rPr>
      <t xml:space="preserve">(W) </t>
    </r>
    <r>
      <rPr>
        <sz val="12"/>
        <color indexed="18"/>
        <rFont val="Arial"/>
        <family val="2"/>
      </rPr>
      <t xml:space="preserve">Electromigration  </t>
    </r>
    <r>
      <rPr>
        <b/>
        <sz val="12"/>
        <color rgb="FF0000FF"/>
        <rFont val="Arial"/>
        <family val="2"/>
      </rPr>
      <t>(Applies to Via3)</t>
    </r>
  </si>
  <si>
    <r>
      <t xml:space="preserve">Maximum DC current per via for a lifetime of 10 years. A </t>
    </r>
    <r>
      <rPr>
        <b/>
        <sz val="12"/>
        <color rgb="FF0000FF"/>
        <rFont val="Arial"/>
        <family val="2"/>
      </rPr>
      <t>0.082umx0.041</t>
    </r>
    <r>
      <rPr>
        <sz val="12"/>
        <color indexed="18"/>
        <rFont val="Arial"/>
        <family val="2"/>
      </rPr>
      <t xml:space="preserve"> umvia is assumed. Calculated by:  I = </t>
    </r>
    <r>
      <rPr>
        <b/>
        <sz val="12"/>
        <color rgb="FF0000FF"/>
        <rFont val="Arial"/>
        <family val="2"/>
      </rPr>
      <t>Copper DC current density</t>
    </r>
    <r>
      <rPr>
        <sz val="12"/>
        <color indexed="18"/>
        <rFont val="Arial"/>
        <family val="2"/>
      </rPr>
      <t xml:space="preserve"> * 0.082*0.041</t>
    </r>
  </si>
  <si>
    <t>0.027/duty cycle</t>
  </si>
  <si>
    <r>
      <rPr>
        <b/>
        <sz val="12"/>
        <color rgb="FF0000FF"/>
        <rFont val="Arial"/>
        <family val="2"/>
      </rPr>
      <t>TV1</t>
    </r>
    <r>
      <rPr>
        <sz val="12"/>
        <color indexed="18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 xml:space="preserve">(W) </t>
    </r>
    <r>
      <rPr>
        <sz val="12"/>
        <color indexed="18"/>
        <rFont val="Arial"/>
        <family val="2"/>
      </rPr>
      <t>Electromigration</t>
    </r>
  </si>
  <si>
    <r>
      <t xml:space="preserve">Maximum DC current per contact for a lifetime of 10 years.  A </t>
    </r>
    <r>
      <rPr>
        <b/>
        <sz val="12"/>
        <color rgb="FF0000FF"/>
        <rFont val="Arial"/>
        <family val="2"/>
      </rPr>
      <t>0.150um</t>
    </r>
    <r>
      <rPr>
        <sz val="12"/>
        <color indexed="18"/>
        <rFont val="Arial"/>
        <family val="2"/>
      </rPr>
      <t xml:space="preserve"> contact is assumed. Calculated by:  I = </t>
    </r>
    <r>
      <rPr>
        <b/>
        <sz val="12"/>
        <color rgb="FF0000FF"/>
        <rFont val="Arial"/>
        <family val="2"/>
      </rPr>
      <t>Al DC current density</t>
    </r>
    <r>
      <rPr>
        <sz val="12"/>
        <color indexed="18"/>
        <rFont val="Arial"/>
        <family val="2"/>
      </rPr>
      <t>* Pi * (contact_CD / 2)^2</t>
    </r>
  </si>
  <si>
    <t>Joule Heating</t>
  </si>
  <si>
    <t>Joule heating rules only apply to bidirectional AC current.</t>
  </si>
  <si>
    <r>
      <t xml:space="preserve">Cu Joule heating - General Rule  </t>
    </r>
    <r>
      <rPr>
        <b/>
        <sz val="12"/>
        <color rgb="FF0000FF"/>
        <rFont val="Arial"/>
        <family val="2"/>
      </rPr>
      <t xml:space="preserve">(Applies to Met1, Met2 and Met3)  </t>
    </r>
  </si>
  <si>
    <t>Metal line width final after sizing and shrink. Metal height is assumed to be 1600A</t>
  </si>
  <si>
    <r>
      <t xml:space="preserve">Cu Joule heating - General Rule  </t>
    </r>
    <r>
      <rPr>
        <b/>
        <sz val="12"/>
        <color rgb="FF0000FF"/>
        <rFont val="Arial"/>
        <family val="2"/>
      </rPr>
      <t xml:space="preserve">(Applies to  Met4)  </t>
    </r>
  </si>
  <si>
    <r>
      <t xml:space="preserve">Metal line width final after sizing and shrink. Metal height is assumed to be </t>
    </r>
    <r>
      <rPr>
        <b/>
        <sz val="12"/>
        <color rgb="FF0000FF"/>
        <rFont val="Arial"/>
        <family val="2"/>
      </rPr>
      <t>1300A</t>
    </r>
  </si>
  <si>
    <r>
      <t xml:space="preserve">Al Joule heating - General Rule  </t>
    </r>
    <r>
      <rPr>
        <b/>
        <sz val="12"/>
        <color rgb="FF0000FF"/>
        <rFont val="Arial"/>
        <family val="2"/>
      </rPr>
      <t>(Applies to TM1</t>
    </r>
    <r>
      <rPr>
        <sz val="12"/>
        <color indexed="18"/>
        <rFont val="Arial"/>
        <family val="2"/>
      </rPr>
      <t xml:space="preserve">) </t>
    </r>
  </si>
  <si>
    <t xml:space="preserve">Metal line width final after sizing and shrink. Metal height is assumed to be 7000A
</t>
  </si>
  <si>
    <t xml:space="preserve">Contact Joule heating - General Rule </t>
  </si>
  <si>
    <t>mA/Contact</t>
  </si>
  <si>
    <t xml:space="preserve"> A 0.108um contact is assumed. </t>
  </si>
  <si>
    <r>
      <t xml:space="preserve">Via Joule heating - General Rule </t>
    </r>
    <r>
      <rPr>
        <b/>
        <sz val="12"/>
        <color rgb="FF0000FF"/>
        <rFont val="Arial"/>
        <family val="2"/>
      </rPr>
      <t>(Applies to Via1, Via2)</t>
    </r>
  </si>
  <si>
    <t>mA/Via</t>
  </si>
  <si>
    <t xml:space="preserve"> A 0.082 um contact is assumed. </t>
  </si>
  <si>
    <r>
      <t xml:space="preserve">Via Joule heating - General Rule </t>
    </r>
    <r>
      <rPr>
        <b/>
        <sz val="12"/>
        <color rgb="FF0000FF"/>
        <rFont val="Arial"/>
        <family val="2"/>
      </rPr>
      <t>(Applies to Via3)</t>
    </r>
  </si>
  <si>
    <t xml:space="preserve"> A 41nmx82nm contact is assumed. </t>
  </si>
  <si>
    <t xml:space="preserve">TV1  Joule heating - General Rule </t>
  </si>
  <si>
    <t xml:space="preserve">A 0.150um contact is assumed
</t>
  </si>
  <si>
    <t>Vds = 1.05V</t>
  </si>
  <si>
    <t>(Vds + Vsb) &lt;= 1.05V and Vsb &lt;= 0.4V</t>
  </si>
  <si>
    <t>% Delta Idsat [Vg = 1.05V, Vd = 1.05V, Vs = 0V, Vb = 0V]</t>
  </si>
  <si>
    <t>Vgs = 1.05V</t>
  </si>
  <si>
    <t>% Delta Idsat [Vg = 5.1V, Vd = 1.05V, Vs = 0V, Vb = 0V]</t>
  </si>
  <si>
    <t>Vgs = 5.1; Vds = 1.05</t>
  </si>
  <si>
    <t>Vgs = 0.0; Vds = 1.05</t>
  </si>
  <si>
    <t>% Delta Idsat [Vg = -1.05V, Vd = -1.05V, Vs = 0V, Vb = 0V]</t>
  </si>
  <si>
    <t>[N] factor increase in IoffS [Vds = -1.05V, Vg = 0V, Vb = 0V, measure Source]</t>
  </si>
  <si>
    <t>ALF,ATF</t>
  </si>
  <si>
    <t>SXP P1240 RSPEC - Reliability Specifications (Fast/Slow Wafer-Level Reliability). Matches 20s as a placeholder.</t>
  </si>
  <si>
    <t xml:space="preserve">Accountable:  </t>
  </si>
  <si>
    <t xml:space="preserve">Responsible:  </t>
  </si>
  <si>
    <t xml:space="preserve">Consulted:   </t>
  </si>
  <si>
    <t xml:space="preserve">Informed:   </t>
  </si>
  <si>
    <t xml:space="preserve">MTGroups:  </t>
  </si>
  <si>
    <t xml:space="preserve">SVC | </t>
  </si>
  <si>
    <t>TV1 (W)</t>
  </si>
  <si>
    <t>V3 (Cu)</t>
  </si>
  <si>
    <t>V2 (Cu)</t>
  </si>
  <si>
    <t>V1 (Cu)</t>
  </si>
  <si>
    <t>TM1 (Al)</t>
  </si>
  <si>
    <t>M4 (Cu)</t>
  </si>
  <si>
    <t>M3 (Cu)</t>
  </si>
  <si>
    <t>M2 (Cu)</t>
  </si>
  <si>
    <t>M1 (Cu)</t>
  </si>
  <si>
    <t>TV2 (W)</t>
  </si>
  <si>
    <t>TM2 (Al)</t>
  </si>
  <si>
    <t>Contact (W)</t>
  </si>
  <si>
    <t>ALF</t>
  </si>
  <si>
    <t>ATF</t>
  </si>
  <si>
    <t>V4 (W)</t>
  </si>
  <si>
    <t>M5 (W)</t>
  </si>
  <si>
    <t>M5spc (W)</t>
  </si>
  <si>
    <t>PLV-20x1</t>
  </si>
  <si>
    <t>Vgs = 1.1V</t>
  </si>
  <si>
    <t>Vgs=-1.1V</t>
  </si>
  <si>
    <t>NLV-20X0.9</t>
  </si>
  <si>
    <t>Delta Vtcclin [Vds = -50mV, Vb = 0V, I@Vtcc = -40nA*W/L]</t>
  </si>
  <si>
    <t>Lifetime at specified area and % Failure with TDDB fail determined by GateOx Leakage [Vg = 0.7V, Vs = Vd = Vb = 0V]; 50% moving average increase on 3 time samples</t>
  </si>
  <si>
    <t>FEOL</t>
  </si>
  <si>
    <t>BEOL</t>
  </si>
  <si>
    <t>NHV-200X9.7</t>
  </si>
  <si>
    <t>NLV-200X1</t>
  </si>
  <si>
    <t>Delta Vtcclin [Vds = 50mV, Vb = 0V, I@Vtcc = 40nA*W/L]</t>
  </si>
  <si>
    <t>Delta Vtcclin [Vds = -50mV, Vb = 0V, I@Vtcc = 40nA*W/L]</t>
  </si>
  <si>
    <t>JEDEC Stress @ Max Isub &amp; Vg=Vd &amp; Vbs=-0.4V</t>
  </si>
  <si>
    <t>% Delta Idsat [Vg = -1.05V, Vd = -1.05V, Vs = 0V, Vbs = 0.4V]</t>
  </si>
  <si>
    <t>NLV-200X0.9</t>
  </si>
  <si>
    <t>NLVHVt-200X1.1</t>
  </si>
  <si>
    <t>NLVLVt-200X1.1</t>
  </si>
  <si>
    <t>JEDEC Stress @ Max Isub &amp; Vbs = -0.4V (Vdb &lt;=1.05V)</t>
  </si>
  <si>
    <t>Delta Vtcclin [Vds = 100mV, Vb = 0V, I@Vtcc = 40nA*W/L]</t>
  </si>
  <si>
    <t>Updates: VDS condition for VTCC changed to 100mV/-100mV for NHV and PHV, respectively</t>
  </si>
  <si>
    <t>Comments</t>
  </si>
  <si>
    <t xml:space="preserve">AC DC factor moved to </t>
  </si>
  <si>
    <t>PLV-20X0.9</t>
  </si>
  <si>
    <t>T=30C moved based on TC03 data, VGS,STR=VDS,STR for max Isub</t>
  </si>
  <si>
    <t>492616 um2</t>
  </si>
  <si>
    <t>780,122 um2</t>
  </si>
  <si>
    <t>Zak will update based on calculations, 10/04/2019</t>
  </si>
  <si>
    <t>*align on voltage. Area changed based on Nick's values, 10/04/2019</t>
  </si>
  <si>
    <t>Vgs = 5.5V</t>
  </si>
  <si>
    <t>Vgs=-5.3V</t>
  </si>
  <si>
    <t>Voltage</t>
  </si>
  <si>
    <t>S15C</t>
  </si>
  <si>
    <t>S26A</t>
  </si>
  <si>
    <t>ALF32</t>
  </si>
  <si>
    <t>Possible Voltages</t>
  </si>
  <si>
    <t>VPP (pad)</t>
  </si>
  <si>
    <t> 5.57</t>
  </si>
  <si>
    <t>HPVPP (regulator)</t>
  </si>
  <si>
    <t> 5.1</t>
  </si>
  <si>
    <t>VCC (pad)</t>
  </si>
  <si>
    <t> 1.1</t>
  </si>
  <si>
    <t>VSS (pad)</t>
  </si>
  <si>
    <t> 0</t>
  </si>
  <si>
    <t>HNVNN (regulator)</t>
  </si>
  <si>
    <t> -4.47</t>
  </si>
  <si>
    <t>VNN (pad)</t>
  </si>
  <si>
    <t> -4.94</t>
  </si>
  <si>
    <t>Worse case?</t>
  </si>
  <si>
    <t>VPP - VSS</t>
  </si>
  <si>
    <t>HPVPP - VSS</t>
  </si>
  <si>
    <t>VCC - HNVNN</t>
  </si>
  <si>
    <t>VSS - VNN</t>
  </si>
  <si>
    <t> 4.94</t>
  </si>
  <si>
    <t>Delta Vtcclin [Vds = 50mV, Vb = 0V, I@Vtcc = 80nA*W/L]</t>
  </si>
  <si>
    <t>Rev 0.5  |</t>
  </si>
  <si>
    <t>See Qual Doc Link, project to Vds=1.1V stress</t>
  </si>
  <si>
    <t>See Qual Doc Link, project to Vds=5.3V stress</t>
  </si>
  <si>
    <t>% Delta Idsat [Vg = 5.1V, Vd = 5.1V, Vs = 0V, Vb = 0V]</t>
  </si>
  <si>
    <t>[N] factor increase in IoffS [Vds = 5.1V, Vg = 0V, Vb = 0V, measure Source]</t>
  </si>
  <si>
    <t>[N] factor increase in IoffS [Vds = 1.05V, Vg = 0V, Vb = 0V, measure Source]</t>
  </si>
  <si>
    <t>Constant Voltage Offstate Vds=1.05V</t>
  </si>
  <si>
    <t>Vgs = 5.1; Vds = 1.05V</t>
  </si>
  <si>
    <t>Vgs = 0.5*Vds</t>
  </si>
  <si>
    <t>Vgs = 0.5*Vds &amp; Vbs=0.4V</t>
  </si>
  <si>
    <t>See Qual Doc Link, project to Vds=-1.1V stress</t>
  </si>
  <si>
    <t>% Delta Idsat [Vg = -5.1V, Vd = -5.1V, Vs = 0V, Vb = 0V]</t>
  </si>
  <si>
    <t>% Delta Idsat [Vg = -5.1V, Vd = -5.1V, Vs = 0V, Vbs = 0.4V]</t>
  </si>
  <si>
    <t>See Qual Doc Link, project to Vds=-5.3V stress</t>
  </si>
  <si>
    <t>Vgs=-5.1</t>
  </si>
  <si>
    <t>Vds=-5.1</t>
  </si>
  <si>
    <t>all metals from M1 to TM2</t>
  </si>
  <si>
    <t>Lifetime Required</t>
  </si>
  <si>
    <t>10% R shift after high temperature bake except via. Via Rc shift is allowed up to the maximum via Rc value (refer to E-spec)</t>
  </si>
  <si>
    <t>No fail until 500hr bake at 150C or 175C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</si>
</sst>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u/>
      <sz val="16"/>
      <name val="Calibri"/>
      <family val="2"/>
    </font>
    <font>
      <sz val="10"/>
      <name val="Arial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indexed="18"/>
      <name val="Arial"/>
      <family val="2"/>
    </font>
    <font>
      <b/>
      <sz val="12"/>
      <color rgb="FF292929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4"/>
      <color indexed="9"/>
      <name val="Calibri"/>
      <family val="2"/>
    </font>
    <font>
      <sz val="14"/>
      <name val="Calibri"/>
      <family val="2"/>
    </font>
    <font>
      <u/>
      <sz val="14"/>
      <color indexed="12"/>
      <name val="Arial"/>
      <family val="2"/>
    </font>
    <font>
      <sz val="14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i/>
      <sz val="14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929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/>
      <right style="medium">
        <color theme="3" tint="-0.499984740745262"/>
      </right>
      <top/>
      <bottom/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4" fillId="0" borderId="0"/>
  </cellStyleXfs>
  <cellXfs count="502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/>
    </xf>
    <xf numFmtId="0" fontId="4" fillId="2" borderId="0" xfId="2" applyFill="1"/>
    <xf numFmtId="0" fontId="5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inden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 applyAlignment="1"/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0" fontId="2" fillId="2" borderId="0" xfId="1" applyFont="1" applyFill="1" applyBorder="1" applyAlignment="1"/>
    <xf numFmtId="14" fontId="6" fillId="2" borderId="0" xfId="1" applyNumberFormat="1" applyFont="1" applyFill="1" applyBorder="1" applyAlignment="1"/>
    <xf numFmtId="0" fontId="6" fillId="2" borderId="0" xfId="1" applyFont="1" applyFill="1" applyBorder="1" applyAlignment="1">
      <alignment horizontal="left" vertical="center" indent="1"/>
    </xf>
    <xf numFmtId="0" fontId="2" fillId="2" borderId="0" xfId="1" applyFont="1" applyFill="1" applyBorder="1"/>
    <xf numFmtId="0" fontId="2" fillId="2" borderId="0" xfId="1" applyFont="1" applyFill="1" applyAlignment="1">
      <alignment horizontal="left" vertical="center" indent="1"/>
    </xf>
    <xf numFmtId="0" fontId="7" fillId="2" borderId="0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6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4" fillId="9" borderId="0" xfId="2" applyFill="1"/>
    <xf numFmtId="0" fontId="2" fillId="3" borderId="44" xfId="1" applyFont="1" applyFill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0" fontId="2" fillId="3" borderId="47" xfId="1" applyFont="1" applyFill="1" applyBorder="1" applyAlignment="1">
      <alignment vertical="center"/>
    </xf>
    <xf numFmtId="0" fontId="10" fillId="2" borderId="0" xfId="2" applyFont="1" applyFill="1"/>
    <xf numFmtId="0" fontId="2" fillId="3" borderId="9" xfId="2" applyFont="1" applyFill="1" applyBorder="1" applyAlignment="1">
      <alignment horizontal="center" vertical="center"/>
    </xf>
    <xf numFmtId="164" fontId="2" fillId="5" borderId="10" xfId="2" applyNumberFormat="1" applyFont="1" applyFill="1" applyBorder="1" applyAlignment="1">
      <alignment horizontal="center" vertical="center" wrapText="1"/>
    </xf>
    <xf numFmtId="164" fontId="2" fillId="5" borderId="57" xfId="2" applyNumberFormat="1" applyFont="1" applyFill="1" applyBorder="1" applyAlignment="1">
      <alignment horizontal="center" vertical="center" wrapText="1"/>
    </xf>
    <xf numFmtId="0" fontId="11" fillId="3" borderId="47" xfId="1" applyNumberFormat="1" applyFont="1" applyFill="1" applyBorder="1" applyAlignment="1">
      <alignment horizontal="center" vertical="center" wrapText="1"/>
    </xf>
    <xf numFmtId="0" fontId="2" fillId="3" borderId="57" xfId="1" applyFont="1" applyFill="1" applyBorder="1" applyAlignment="1">
      <alignment vertical="center"/>
    </xf>
    <xf numFmtId="0" fontId="2" fillId="3" borderId="57" xfId="1" applyFont="1" applyFill="1" applyBorder="1" applyAlignment="1">
      <alignment horizontal="center" vertical="center"/>
    </xf>
    <xf numFmtId="1" fontId="19" fillId="0" borderId="69" xfId="4" applyNumberFormat="1" applyFont="1" applyFill="1" applyBorder="1" applyAlignment="1">
      <alignment horizontal="center" vertical="top" wrapText="1"/>
    </xf>
    <xf numFmtId="0" fontId="16" fillId="0" borderId="69" xfId="4" applyFont="1" applyBorder="1" applyAlignment="1">
      <alignment horizontal="center" vertical="top" wrapText="1"/>
    </xf>
    <xf numFmtId="0" fontId="17" fillId="0" borderId="69" xfId="4" applyFont="1" applyBorder="1" applyAlignment="1">
      <alignment horizontal="center" vertical="top" wrapText="1"/>
    </xf>
    <xf numFmtId="0" fontId="16" fillId="0" borderId="69" xfId="4" applyFont="1" applyBorder="1" applyAlignment="1">
      <alignment horizontal="left" vertical="top" wrapText="1"/>
    </xf>
    <xf numFmtId="1" fontId="19" fillId="14" borderId="0" xfId="4" applyNumberFormat="1" applyFont="1" applyFill="1" applyBorder="1" applyAlignment="1">
      <alignment horizontal="center" vertical="top" wrapText="1"/>
    </xf>
    <xf numFmtId="2" fontId="19" fillId="14" borderId="0" xfId="4" applyNumberFormat="1" applyFont="1" applyFill="1" applyBorder="1" applyAlignment="1">
      <alignment horizontal="center" vertical="top" wrapText="1"/>
    </xf>
    <xf numFmtId="0" fontId="16" fillId="14" borderId="0" xfId="4" applyFont="1" applyFill="1" applyBorder="1" applyAlignment="1">
      <alignment horizontal="center" vertical="top" wrapText="1"/>
    </xf>
    <xf numFmtId="0" fontId="17" fillId="14" borderId="0" xfId="4" applyFont="1" applyFill="1" applyBorder="1" applyAlignment="1">
      <alignment horizontal="center" vertical="top" wrapText="1"/>
    </xf>
    <xf numFmtId="1" fontId="19" fillId="0" borderId="0" xfId="4" applyNumberFormat="1" applyFont="1" applyFill="1" applyBorder="1" applyAlignment="1">
      <alignment horizontal="center" vertical="top" wrapText="1"/>
    </xf>
    <xf numFmtId="2" fontId="19" fillId="0" borderId="0" xfId="4" applyNumberFormat="1" applyFont="1" applyFill="1" applyBorder="1" applyAlignment="1">
      <alignment horizontal="center" vertical="top" wrapText="1"/>
    </xf>
    <xf numFmtId="0" fontId="16" fillId="0" borderId="0" xfId="4" applyFont="1" applyBorder="1" applyAlignment="1">
      <alignment horizontal="center" vertical="top" wrapText="1"/>
    </xf>
    <xf numFmtId="0" fontId="17" fillId="0" borderId="0" xfId="4" applyFont="1" applyBorder="1" applyAlignment="1">
      <alignment horizontal="center" vertical="top" wrapText="1"/>
    </xf>
    <xf numFmtId="2" fontId="18" fillId="0" borderId="0" xfId="4" applyNumberFormat="1" applyFont="1" applyFill="1" applyBorder="1" applyAlignment="1">
      <alignment horizontal="center" vertical="top" wrapText="1"/>
    </xf>
    <xf numFmtId="1" fontId="20" fillId="0" borderId="0" xfId="4" applyNumberFormat="1" applyFont="1" applyFill="1" applyBorder="1" applyAlignment="1">
      <alignment horizontal="center" vertical="top" wrapText="1"/>
    </xf>
    <xf numFmtId="1" fontId="18" fillId="0" borderId="0" xfId="4" applyNumberFormat="1" applyFont="1" applyFill="1" applyBorder="1" applyAlignment="1">
      <alignment horizontal="center" vertical="top" wrapText="1"/>
    </xf>
    <xf numFmtId="0" fontId="15" fillId="12" borderId="68" xfId="4" applyFont="1" applyFill="1" applyBorder="1" applyAlignment="1">
      <alignment horizontal="center"/>
    </xf>
    <xf numFmtId="0" fontId="15" fillId="12" borderId="0" xfId="4" applyFont="1" applyFill="1" applyBorder="1" applyAlignment="1">
      <alignment horizontal="center"/>
    </xf>
    <xf numFmtId="0" fontId="14" fillId="12" borderId="0" xfId="4" applyFont="1" applyFill="1" applyBorder="1" applyAlignment="1">
      <alignment horizontal="center"/>
    </xf>
    <xf numFmtId="0" fontId="14" fillId="12" borderId="0" xfId="4" applyFont="1" applyFill="1" applyBorder="1" applyAlignment="1">
      <alignment horizontal="center" wrapText="1"/>
    </xf>
    <xf numFmtId="0" fontId="14" fillId="12" borderId="66" xfId="4" applyFont="1" applyFill="1" applyBorder="1" applyAlignment="1">
      <alignment horizontal="center" wrapText="1"/>
    </xf>
    <xf numFmtId="0" fontId="18" fillId="0" borderId="31" xfId="4" applyFont="1" applyFill="1" applyBorder="1" applyAlignment="1">
      <alignment wrapText="1"/>
    </xf>
    <xf numFmtId="0" fontId="18" fillId="0" borderId="0" xfId="4" applyFont="1" applyFill="1" applyBorder="1" applyAlignment="1">
      <alignment wrapText="1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center" vertical="top" wrapText="1"/>
    </xf>
    <xf numFmtId="2" fontId="20" fillId="0" borderId="0" xfId="4" applyNumberFormat="1" applyFont="1" applyFill="1" applyBorder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0" fontId="16" fillId="15" borderId="47" xfId="4" applyFont="1" applyFill="1" applyBorder="1" applyAlignment="1">
      <alignment horizontal="center" vertical="top" wrapText="1"/>
    </xf>
    <xf numFmtId="2" fontId="20" fillId="15" borderId="47" xfId="4" applyNumberFormat="1" applyFont="1" applyFill="1" applyBorder="1" applyAlignment="1">
      <alignment horizontal="center" vertical="top" wrapText="1"/>
    </xf>
    <xf numFmtId="2" fontId="17" fillId="15" borderId="47" xfId="4" applyNumberFormat="1" applyFont="1" applyFill="1" applyBorder="1" applyAlignment="1">
      <alignment horizontal="center" vertical="top" wrapText="1"/>
    </xf>
    <xf numFmtId="0" fontId="16" fillId="15" borderId="0" xfId="4" applyFont="1" applyFill="1" applyBorder="1" applyAlignment="1">
      <alignment horizontal="center" vertical="top" wrapText="1"/>
    </xf>
    <xf numFmtId="2" fontId="20" fillId="15" borderId="0" xfId="4" applyNumberFormat="1" applyFont="1" applyFill="1" applyBorder="1" applyAlignment="1">
      <alignment horizontal="center" vertical="top" wrapText="1"/>
    </xf>
    <xf numFmtId="2" fontId="17" fillId="15" borderId="0" xfId="4" applyNumberFormat="1" applyFont="1" applyFill="1" applyBorder="1" applyAlignment="1">
      <alignment horizontal="center" vertical="top" wrapText="1"/>
    </xf>
    <xf numFmtId="165" fontId="20" fillId="15" borderId="0" xfId="4" applyNumberFormat="1" applyFont="1" applyFill="1" applyBorder="1" applyAlignment="1">
      <alignment horizontal="center" vertical="top" wrapText="1"/>
    </xf>
    <xf numFmtId="165" fontId="17" fillId="15" borderId="0" xfId="4" applyNumberFormat="1" applyFont="1" applyFill="1" applyBorder="1" applyAlignment="1">
      <alignment horizontal="center" vertical="top" wrapText="1"/>
    </xf>
    <xf numFmtId="0" fontId="16" fillId="14" borderId="47" xfId="4" applyFont="1" applyFill="1" applyBorder="1" applyAlignment="1">
      <alignment horizontal="center" vertical="top" wrapText="1"/>
    </xf>
    <xf numFmtId="0" fontId="19" fillId="14" borderId="47" xfId="4" applyFont="1" applyFill="1" applyBorder="1" applyAlignment="1">
      <alignment horizontal="center" vertical="top" wrapText="1"/>
    </xf>
    <xf numFmtId="0" fontId="17" fillId="14" borderId="47" xfId="4" applyFont="1" applyFill="1" applyBorder="1" applyAlignment="1">
      <alignment horizontal="center" vertical="top" wrapText="1"/>
    </xf>
    <xf numFmtId="0" fontId="19" fillId="14" borderId="0" xfId="4" applyFont="1" applyFill="1" applyBorder="1" applyAlignment="1">
      <alignment horizontal="center" vertical="top" wrapText="1"/>
    </xf>
    <xf numFmtId="0" fontId="16" fillId="14" borderId="17" xfId="4" applyFont="1" applyFill="1" applyBorder="1" applyAlignment="1">
      <alignment horizontal="center" vertical="top" wrapText="1"/>
    </xf>
    <xf numFmtId="165" fontId="19" fillId="14" borderId="17" xfId="4" applyNumberFormat="1" applyFont="1" applyFill="1" applyBorder="1" applyAlignment="1">
      <alignment horizontal="center" vertical="top" wrapText="1"/>
    </xf>
    <xf numFmtId="2" fontId="17" fillId="14" borderId="17" xfId="4" applyNumberFormat="1" applyFont="1" applyFill="1" applyBorder="1" applyAlignment="1">
      <alignment horizontal="center" vertical="top" wrapText="1"/>
    </xf>
    <xf numFmtId="0" fontId="16" fillId="16" borderId="0" xfId="4" applyFont="1" applyFill="1" applyBorder="1" applyAlignment="1">
      <alignment horizontal="center" vertical="top" wrapText="1"/>
    </xf>
    <xf numFmtId="0" fontId="19" fillId="16" borderId="0" xfId="4" applyFont="1" applyFill="1" applyBorder="1" applyAlignment="1">
      <alignment horizontal="center" vertical="top" wrapText="1"/>
    </xf>
    <xf numFmtId="0" fontId="17" fillId="16" borderId="0" xfId="4" applyFont="1" applyFill="1" applyBorder="1" applyAlignment="1">
      <alignment horizontal="center" vertical="top" wrapText="1"/>
    </xf>
    <xf numFmtId="2" fontId="19" fillId="16" borderId="0" xfId="4" applyNumberFormat="1" applyFont="1" applyFill="1" applyBorder="1" applyAlignment="1">
      <alignment horizontal="center" vertical="top" wrapText="1"/>
    </xf>
    <xf numFmtId="2" fontId="17" fillId="16" borderId="0" xfId="4" applyNumberFormat="1" applyFont="1" applyFill="1" applyBorder="1" applyAlignment="1">
      <alignment horizontal="center" vertical="top" wrapText="1"/>
    </xf>
    <xf numFmtId="165" fontId="18" fillId="15" borderId="0" xfId="4" applyNumberFormat="1" applyFont="1" applyFill="1" applyBorder="1" applyAlignment="1">
      <alignment horizontal="center" vertical="top" wrapText="1"/>
    </xf>
    <xf numFmtId="0" fontId="19" fillId="0" borderId="0" xfId="4" quotePrefix="1" applyFont="1" applyFill="1" applyBorder="1" applyAlignment="1">
      <alignment horizontal="center" vertical="top" wrapText="1"/>
    </xf>
    <xf numFmtId="0" fontId="19" fillId="0" borderId="0" xfId="4" applyFont="1" applyFill="1" applyBorder="1" applyAlignment="1">
      <alignment horizontal="center" vertical="top" wrapText="1"/>
    </xf>
    <xf numFmtId="0" fontId="19" fillId="14" borderId="0" xfId="4" quotePrefix="1" applyFont="1" applyFill="1" applyBorder="1" applyAlignment="1">
      <alignment horizontal="center" vertical="top" wrapText="1"/>
    </xf>
    <xf numFmtId="0" fontId="16" fillId="13" borderId="0" xfId="4" applyFont="1" applyFill="1" applyBorder="1" applyAlignment="1">
      <alignment horizontal="center" vertical="top" wrapText="1"/>
    </xf>
    <xf numFmtId="0" fontId="18" fillId="13" borderId="0" xfId="4" quotePrefix="1" applyFont="1" applyFill="1" applyBorder="1" applyAlignment="1">
      <alignment horizontal="center" vertical="top" wrapText="1"/>
    </xf>
    <xf numFmtId="0" fontId="17" fillId="13" borderId="0" xfId="4" applyFont="1" applyFill="1" applyBorder="1" applyAlignment="1">
      <alignment horizontal="center" vertical="top" wrapText="1"/>
    </xf>
    <xf numFmtId="2" fontId="18" fillId="13" borderId="0" xfId="4" applyNumberFormat="1" applyFont="1" applyFill="1" applyBorder="1" applyAlignment="1">
      <alignment horizontal="center" vertical="top" wrapText="1"/>
    </xf>
    <xf numFmtId="164" fontId="19" fillId="0" borderId="0" xfId="4" applyNumberFormat="1" applyFont="1" applyFill="1" applyBorder="1" applyAlignment="1">
      <alignment horizontal="center" vertical="top" wrapText="1"/>
    </xf>
    <xf numFmtId="164" fontId="18" fillId="0" borderId="0" xfId="4" applyNumberFormat="1" applyFont="1" applyFill="1" applyBorder="1" applyAlignment="1">
      <alignment horizontal="center" vertical="top" wrapText="1"/>
    </xf>
    <xf numFmtId="0" fontId="13" fillId="0" borderId="31" xfId="4" applyFont="1" applyFill="1" applyBorder="1" applyAlignment="1">
      <alignment horizontal="center"/>
    </xf>
    <xf numFmtId="0" fontId="13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center"/>
    </xf>
    <xf numFmtId="0" fontId="12" fillId="4" borderId="23" xfId="4" applyFont="1" applyFill="1" applyBorder="1" applyAlignment="1">
      <alignment horizontal="center" wrapText="1"/>
    </xf>
    <xf numFmtId="0" fontId="20" fillId="0" borderId="0" xfId="4" applyFont="1" applyBorder="1" applyAlignment="1">
      <alignment horizontal="left" vertical="top" wrapText="1"/>
    </xf>
    <xf numFmtId="0" fontId="27" fillId="0" borderId="33" xfId="2" applyFont="1" applyBorder="1" applyAlignment="1">
      <alignment horizontal="center" vertical="center" wrapText="1"/>
    </xf>
    <xf numFmtId="2" fontId="27" fillId="5" borderId="8" xfId="2" applyNumberFormat="1" applyFont="1" applyFill="1" applyBorder="1" applyAlignment="1">
      <alignment horizontal="center" vertical="center" wrapText="1"/>
    </xf>
    <xf numFmtId="2" fontId="27" fillId="5" borderId="35" xfId="2" applyNumberFormat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vertical="center"/>
    </xf>
    <xf numFmtId="0" fontId="27" fillId="0" borderId="20" xfId="2" applyFont="1" applyBorder="1" applyAlignment="1">
      <alignment horizontal="center" vertical="center" wrapText="1"/>
    </xf>
    <xf numFmtId="2" fontId="27" fillId="5" borderId="37" xfId="2" applyNumberFormat="1" applyFont="1" applyFill="1" applyBorder="1" applyAlignment="1">
      <alignment horizontal="center" vertical="center" wrapText="1"/>
    </xf>
    <xf numFmtId="2" fontId="27" fillId="5" borderId="38" xfId="2" applyNumberFormat="1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horizontal="center" vertical="center" wrapText="1"/>
    </xf>
    <xf numFmtId="0" fontId="27" fillId="3" borderId="0" xfId="1" applyFont="1" applyFill="1" applyBorder="1" applyAlignment="1">
      <alignment vertical="center"/>
    </xf>
    <xf numFmtId="2" fontId="27" fillId="5" borderId="41" xfId="2" applyNumberFormat="1" applyFont="1" applyFill="1" applyBorder="1" applyAlignment="1">
      <alignment horizontal="center" vertical="center" wrapText="1"/>
    </xf>
    <xf numFmtId="0" fontId="27" fillId="3" borderId="29" xfId="1" applyFont="1" applyFill="1" applyBorder="1" applyAlignment="1">
      <alignment vertical="center"/>
    </xf>
    <xf numFmtId="0" fontId="27" fillId="3" borderId="30" xfId="1" applyFont="1" applyFill="1" applyBorder="1" applyAlignment="1">
      <alignment vertical="center"/>
    </xf>
    <xf numFmtId="2" fontId="27" fillId="5" borderId="36" xfId="2" applyNumberFormat="1" applyFont="1" applyFill="1" applyBorder="1" applyAlignment="1">
      <alignment horizontal="center" vertical="center" wrapText="1"/>
    </xf>
    <xf numFmtId="0" fontId="27" fillId="8" borderId="26" xfId="2" applyFont="1" applyFill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wrapText="1"/>
    </xf>
    <xf numFmtId="0" fontId="27" fillId="3" borderId="29" xfId="1" applyFont="1" applyFill="1" applyBorder="1" applyAlignment="1">
      <alignment horizontal="center" vertical="center" wrapText="1"/>
    </xf>
    <xf numFmtId="0" fontId="27" fillId="8" borderId="23" xfId="1" applyFont="1" applyFill="1" applyBorder="1" applyAlignment="1">
      <alignment horizontal="center" vertical="center"/>
    </xf>
    <xf numFmtId="0" fontId="27" fillId="3" borderId="23" xfId="1" applyFont="1" applyFill="1" applyBorder="1" applyAlignment="1">
      <alignment horizontal="center" vertical="center"/>
    </xf>
    <xf numFmtId="0" fontId="27" fillId="3" borderId="23" xfId="1" applyFont="1" applyFill="1" applyBorder="1" applyAlignment="1">
      <alignment horizontal="center" vertical="center" wrapText="1"/>
    </xf>
    <xf numFmtId="0" fontId="28" fillId="3" borderId="23" xfId="3" applyFont="1" applyFill="1" applyBorder="1" applyAlignment="1" applyProtection="1">
      <alignment horizontal="center" vertical="center" wrapText="1"/>
    </xf>
    <xf numFmtId="0" fontId="27" fillId="8" borderId="22" xfId="2" applyFont="1" applyFill="1" applyBorder="1" applyAlignment="1">
      <alignment horizontal="center" vertical="center"/>
    </xf>
    <xf numFmtId="165" fontId="27" fillId="5" borderId="37" xfId="2" applyNumberFormat="1" applyFont="1" applyFill="1" applyBorder="1" applyAlignment="1">
      <alignment horizontal="center" vertical="center" wrapText="1"/>
    </xf>
    <xf numFmtId="0" fontId="27" fillId="8" borderId="20" xfId="1" applyFont="1" applyFill="1" applyBorder="1" applyAlignment="1">
      <alignment horizontal="center" vertical="center"/>
    </xf>
    <xf numFmtId="0" fontId="27" fillId="3" borderId="20" xfId="1" applyFont="1" applyFill="1" applyBorder="1" applyAlignment="1">
      <alignment horizontal="center" vertical="center"/>
    </xf>
    <xf numFmtId="0" fontId="27" fillId="3" borderId="20" xfId="1" applyFont="1" applyFill="1" applyBorder="1" applyAlignment="1">
      <alignment horizontal="center" vertical="center" wrapText="1"/>
    </xf>
    <xf numFmtId="0" fontId="27" fillId="8" borderId="43" xfId="2" applyFont="1" applyFill="1" applyBorder="1" applyAlignment="1">
      <alignment horizontal="center" vertical="center"/>
    </xf>
    <xf numFmtId="0" fontId="27" fillId="3" borderId="44" xfId="1" applyFont="1" applyFill="1" applyBorder="1" applyAlignment="1">
      <alignment vertical="center"/>
    </xf>
    <xf numFmtId="0" fontId="27" fillId="0" borderId="46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0" fontId="27" fillId="0" borderId="45" xfId="2" applyFont="1" applyBorder="1" applyAlignment="1">
      <alignment horizontal="center" vertical="center" wrapText="1"/>
    </xf>
    <xf numFmtId="2" fontId="27" fillId="5" borderId="44" xfId="2" applyNumberFormat="1" applyFont="1" applyFill="1" applyBorder="1" applyAlignment="1">
      <alignment horizontal="center" vertical="center" wrapText="1"/>
    </xf>
    <xf numFmtId="2" fontId="27" fillId="5" borderId="14" xfId="2" applyNumberFormat="1" applyFont="1" applyFill="1" applyBorder="1" applyAlignment="1">
      <alignment horizontal="center" vertical="center" wrapText="1"/>
    </xf>
    <xf numFmtId="0" fontId="27" fillId="3" borderId="47" xfId="1" applyFont="1" applyFill="1" applyBorder="1" applyAlignment="1">
      <alignment horizontal="center" vertical="center" wrapText="1"/>
    </xf>
    <xf numFmtId="0" fontId="27" fillId="3" borderId="47" xfId="1" applyFont="1" applyFill="1" applyBorder="1" applyAlignment="1">
      <alignment vertical="center"/>
    </xf>
    <xf numFmtId="0" fontId="27" fillId="3" borderId="46" xfId="1" applyFont="1" applyFill="1" applyBorder="1" applyAlignment="1">
      <alignment horizontal="center" vertical="center"/>
    </xf>
    <xf numFmtId="0" fontId="27" fillId="3" borderId="46" xfId="1" applyFont="1" applyFill="1" applyBorder="1" applyAlignment="1">
      <alignment horizontal="center" vertical="center" wrapText="1"/>
    </xf>
    <xf numFmtId="0" fontId="28" fillId="3" borderId="46" xfId="3" applyFont="1" applyFill="1" applyBorder="1" applyAlignment="1" applyProtection="1">
      <alignment horizontal="center" vertical="center" wrapText="1"/>
    </xf>
    <xf numFmtId="0" fontId="27" fillId="0" borderId="33" xfId="2" applyFont="1" applyFill="1" applyBorder="1" applyAlignment="1">
      <alignment horizontal="center" vertical="center" wrapText="1"/>
    </xf>
    <xf numFmtId="0" fontId="27" fillId="0" borderId="23" xfId="2" applyFont="1" applyFill="1" applyBorder="1" applyAlignment="1">
      <alignment horizontal="center" vertical="center" wrapText="1"/>
    </xf>
    <xf numFmtId="0" fontId="28" fillId="3" borderId="20" xfId="3" applyFont="1" applyFill="1" applyBorder="1" applyAlignment="1" applyProtection="1">
      <alignment horizontal="center" vertical="center" wrapText="1"/>
    </xf>
    <xf numFmtId="0" fontId="27" fillId="8" borderId="48" xfId="2" applyFont="1" applyFill="1" applyBorder="1" applyAlignment="1">
      <alignment horizontal="center" vertical="center"/>
    </xf>
    <xf numFmtId="0" fontId="27" fillId="3" borderId="16" xfId="1" applyFont="1" applyFill="1" applyBorder="1" applyAlignment="1">
      <alignment vertical="center"/>
    </xf>
    <xf numFmtId="0" fontId="27" fillId="0" borderId="6" xfId="2" applyFont="1" applyFill="1" applyBorder="1" applyAlignment="1">
      <alignment horizontal="center" vertical="center" wrapText="1"/>
    </xf>
    <xf numFmtId="0" fontId="27" fillId="0" borderId="32" xfId="2" applyFont="1" applyFill="1" applyBorder="1" applyAlignment="1">
      <alignment horizontal="center" vertical="center" wrapText="1"/>
    </xf>
    <xf numFmtId="0" fontId="27" fillId="0" borderId="49" xfId="2" applyFont="1" applyFill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2" fontId="27" fillId="10" borderId="8" xfId="2" applyNumberFormat="1" applyFont="1" applyFill="1" applyBorder="1" applyAlignment="1">
      <alignment horizontal="center" vertical="center" wrapText="1"/>
    </xf>
    <xf numFmtId="2" fontId="27" fillId="10" borderId="35" xfId="2" applyNumberFormat="1" applyFont="1" applyFill="1" applyBorder="1" applyAlignment="1">
      <alignment horizontal="center" vertical="center" wrapText="1"/>
    </xf>
    <xf numFmtId="0" fontId="27" fillId="8" borderId="33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 wrapText="1"/>
    </xf>
    <xf numFmtId="0" fontId="28" fillId="3" borderId="33" xfId="3" applyFont="1" applyFill="1" applyBorder="1" applyAlignment="1" applyProtection="1">
      <alignment horizontal="center" vertical="center" wrapText="1"/>
    </xf>
    <xf numFmtId="0" fontId="27" fillId="0" borderId="24" xfId="2" applyFont="1" applyFill="1" applyBorder="1" applyAlignment="1">
      <alignment horizontal="center" vertical="center" wrapText="1"/>
    </xf>
    <xf numFmtId="2" fontId="27" fillId="10" borderId="37" xfId="2" applyNumberFormat="1" applyFont="1" applyFill="1" applyBorder="1" applyAlignment="1">
      <alignment horizontal="center" vertical="center" wrapText="1"/>
    </xf>
    <xf numFmtId="2" fontId="27" fillId="10" borderId="36" xfId="2" applyNumberFormat="1" applyFont="1" applyFill="1" applyBorder="1" applyAlignment="1">
      <alignment horizontal="center" vertical="center" wrapText="1"/>
    </xf>
    <xf numFmtId="0" fontId="27" fillId="8" borderId="9" xfId="2" applyFont="1" applyFill="1" applyBorder="1" applyAlignment="1">
      <alignment horizontal="center" vertical="center"/>
    </xf>
    <xf numFmtId="0" fontId="27" fillId="0" borderId="45" xfId="2" applyFont="1" applyFill="1" applyBorder="1" applyAlignment="1">
      <alignment horizontal="center" vertical="center" wrapText="1"/>
    </xf>
    <xf numFmtId="2" fontId="27" fillId="5" borderId="50" xfId="2" applyNumberFormat="1" applyFont="1" applyFill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9" fillId="3" borderId="47" xfId="1" applyFont="1" applyFill="1" applyBorder="1" applyAlignment="1">
      <alignment horizontal="center" vertical="center" wrapText="1"/>
    </xf>
    <xf numFmtId="0" fontId="29" fillId="3" borderId="47" xfId="1" applyFont="1" applyFill="1" applyBorder="1" applyAlignment="1">
      <alignment vertical="center"/>
    </xf>
    <xf numFmtId="0" fontId="27" fillId="8" borderId="46" xfId="1" applyFont="1" applyFill="1" applyBorder="1" applyAlignment="1">
      <alignment horizontal="center" vertical="center"/>
    </xf>
    <xf numFmtId="0" fontId="27" fillId="9" borderId="52" xfId="1" applyFont="1" applyFill="1" applyBorder="1" applyAlignment="1">
      <alignment horizontal="center" vertical="center" wrapText="1"/>
    </xf>
    <xf numFmtId="0" fontId="27" fillId="8" borderId="18" xfId="2" applyFont="1" applyFill="1" applyBorder="1" applyAlignment="1">
      <alignment horizontal="center" vertical="center"/>
    </xf>
    <xf numFmtId="0" fontId="27" fillId="3" borderId="8" xfId="1" applyFont="1" applyFill="1" applyBorder="1" applyAlignment="1">
      <alignment horizontal="center" vertical="center"/>
    </xf>
    <xf numFmtId="0" fontId="27" fillId="0" borderId="35" xfId="2" applyFont="1" applyFill="1" applyBorder="1" applyAlignment="1">
      <alignment horizontal="center" vertical="center" wrapText="1"/>
    </xf>
    <xf numFmtId="0" fontId="27" fillId="3" borderId="54" xfId="1" applyFont="1" applyFill="1" applyBorder="1" applyAlignment="1">
      <alignment horizontal="center" vertical="center" wrapText="1"/>
    </xf>
    <xf numFmtId="0" fontId="27" fillId="3" borderId="54" xfId="1" applyFont="1" applyFill="1" applyBorder="1" applyAlignment="1">
      <alignment horizontal="center" vertical="center"/>
    </xf>
    <xf numFmtId="0" fontId="27" fillId="0" borderId="11" xfId="2" applyFont="1" applyFill="1" applyBorder="1" applyAlignment="1">
      <alignment horizontal="center" vertical="center" wrapText="1"/>
    </xf>
    <xf numFmtId="2" fontId="27" fillId="10" borderId="44" xfId="2" applyNumberFormat="1" applyFont="1" applyFill="1" applyBorder="1" applyAlignment="1">
      <alignment horizontal="center" vertical="center" wrapText="1"/>
    </xf>
    <xf numFmtId="0" fontId="27" fillId="8" borderId="11" xfId="1" applyFont="1" applyFill="1" applyBorder="1" applyAlignment="1">
      <alignment horizontal="center" vertical="center"/>
    </xf>
    <xf numFmtId="0" fontId="27" fillId="3" borderId="11" xfId="1" applyFont="1" applyFill="1" applyBorder="1" applyAlignment="1">
      <alignment horizontal="center" vertical="center"/>
    </xf>
    <xf numFmtId="0" fontId="27" fillId="3" borderId="11" xfId="1" applyFont="1" applyFill="1" applyBorder="1" applyAlignment="1">
      <alignment horizontal="center" vertical="center" wrapText="1"/>
    </xf>
    <xf numFmtId="0" fontId="28" fillId="3" borderId="11" xfId="3" applyFont="1" applyFill="1" applyBorder="1" applyAlignment="1" applyProtection="1">
      <alignment horizontal="center" vertical="center" wrapText="1"/>
    </xf>
    <xf numFmtId="165" fontId="27" fillId="5" borderId="55" xfId="2" applyNumberFormat="1" applyFont="1" applyFill="1" applyBorder="1" applyAlignment="1">
      <alignment horizontal="center" vertical="center" wrapText="1"/>
    </xf>
    <xf numFmtId="2" fontId="27" fillId="5" borderId="7" xfId="2" applyNumberFormat="1" applyFont="1" applyFill="1" applyBorder="1" applyAlignment="1">
      <alignment horizontal="center" vertical="center" wrapText="1"/>
    </xf>
    <xf numFmtId="165" fontId="27" fillId="5" borderId="19" xfId="2" applyNumberFormat="1" applyFont="1" applyFill="1" applyBorder="1" applyAlignment="1">
      <alignment horizontal="center" vertical="center" wrapText="1"/>
    </xf>
    <xf numFmtId="2" fontId="27" fillId="5" borderId="56" xfId="2" applyNumberFormat="1" applyFont="1" applyFill="1" applyBorder="1" applyAlignment="1">
      <alignment horizontal="center" vertical="center" wrapText="1"/>
    </xf>
    <xf numFmtId="165" fontId="27" fillId="5" borderId="10" xfId="2" applyNumberFormat="1" applyFont="1" applyFill="1" applyBorder="1" applyAlignment="1">
      <alignment horizontal="center" vertical="center" wrapText="1"/>
    </xf>
    <xf numFmtId="2" fontId="27" fillId="5" borderId="57" xfId="2" applyNumberFormat="1" applyFont="1" applyFill="1" applyBorder="1" applyAlignment="1">
      <alignment horizontal="center" vertical="center" wrapText="1"/>
    </xf>
    <xf numFmtId="0" fontId="28" fillId="0" borderId="33" xfId="3" applyFont="1" applyBorder="1" applyAlignment="1" applyProtection="1">
      <alignment horizontal="center" vertical="center" wrapText="1"/>
    </xf>
    <xf numFmtId="0" fontId="28" fillId="0" borderId="20" xfId="3" applyFont="1" applyBorder="1" applyAlignment="1" applyProtection="1">
      <alignment horizontal="center" vertical="center" wrapText="1"/>
    </xf>
    <xf numFmtId="2" fontId="27" fillId="5" borderId="58" xfId="2" applyNumberFormat="1" applyFont="1" applyFill="1" applyBorder="1" applyAlignment="1">
      <alignment horizontal="center" vertical="center" wrapText="1"/>
    </xf>
    <xf numFmtId="0" fontId="27" fillId="9" borderId="43" xfId="2" applyFont="1" applyFill="1" applyBorder="1" applyAlignment="1">
      <alignment horizontal="center" vertical="center"/>
    </xf>
    <xf numFmtId="0" fontId="27" fillId="9" borderId="44" xfId="1" applyFont="1" applyFill="1" applyBorder="1" applyAlignment="1">
      <alignment vertical="center"/>
    </xf>
    <xf numFmtId="0" fontId="28" fillId="9" borderId="11" xfId="3" applyFont="1" applyFill="1" applyBorder="1" applyAlignment="1" applyProtection="1">
      <alignment horizontal="center" vertical="center" wrapText="1"/>
    </xf>
    <xf numFmtId="0" fontId="27" fillId="9" borderId="11" xfId="2" applyFont="1" applyFill="1" applyBorder="1" applyAlignment="1">
      <alignment horizontal="center" vertical="center" wrapText="1"/>
    </xf>
    <xf numFmtId="0" fontId="27" fillId="9" borderId="45" xfId="2" applyFont="1" applyFill="1" applyBorder="1" applyAlignment="1">
      <alignment horizontal="center" vertical="center" wrapText="1"/>
    </xf>
    <xf numFmtId="165" fontId="27" fillId="9" borderId="10" xfId="2" applyNumberFormat="1" applyFont="1" applyFill="1" applyBorder="1" applyAlignment="1">
      <alignment horizontal="center" vertical="center" wrapText="1"/>
    </xf>
    <xf numFmtId="2" fontId="27" fillId="9" borderId="13" xfId="2" applyNumberFormat="1" applyFont="1" applyFill="1" applyBorder="1" applyAlignment="1">
      <alignment horizontal="center" vertical="center" wrapText="1"/>
    </xf>
    <xf numFmtId="0" fontId="27" fillId="9" borderId="47" xfId="1" applyFont="1" applyFill="1" applyBorder="1" applyAlignment="1">
      <alignment horizontal="center" vertical="center" wrapText="1"/>
    </xf>
    <xf numFmtId="0" fontId="27" fillId="9" borderId="47" xfId="1" applyFont="1" applyFill="1" applyBorder="1" applyAlignment="1">
      <alignment vertical="center"/>
    </xf>
    <xf numFmtId="0" fontId="27" fillId="9" borderId="46" xfId="1" applyFont="1" applyFill="1" applyBorder="1" applyAlignment="1">
      <alignment horizontal="center" vertical="center"/>
    </xf>
    <xf numFmtId="0" fontId="27" fillId="11" borderId="48" xfId="2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left" indent="1"/>
    </xf>
    <xf numFmtId="0" fontId="31" fillId="2" borderId="0" xfId="1" applyFont="1" applyFill="1" applyAlignment="1">
      <alignment horizontal="center"/>
    </xf>
    <xf numFmtId="0" fontId="31" fillId="2" borderId="0" xfId="1" applyFont="1" applyFill="1" applyBorder="1" applyAlignment="1">
      <alignment horizontal="center"/>
    </xf>
    <xf numFmtId="0" fontId="32" fillId="0" borderId="21" xfId="2" applyFont="1" applyBorder="1" applyAlignment="1">
      <alignment horizontal="center" vertical="center" wrapText="1"/>
    </xf>
    <xf numFmtId="0" fontId="32" fillId="0" borderId="45" xfId="2" applyFont="1" applyBorder="1" applyAlignment="1">
      <alignment horizontal="center" vertical="center" wrapText="1"/>
    </xf>
    <xf numFmtId="1" fontId="32" fillId="0" borderId="49" xfId="2" applyNumberFormat="1" applyFont="1" applyFill="1" applyBorder="1" applyAlignment="1">
      <alignment horizontal="center" vertical="center" wrapText="1"/>
    </xf>
    <xf numFmtId="0" fontId="32" fillId="0" borderId="33" xfId="2" applyFont="1" applyFill="1" applyBorder="1" applyAlignment="1">
      <alignment horizontal="center" vertical="center" wrapText="1"/>
    </xf>
    <xf numFmtId="1" fontId="32" fillId="0" borderId="45" xfId="2" applyNumberFormat="1" applyFont="1" applyFill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20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49" xfId="2" applyFont="1" applyBorder="1" applyAlignment="1">
      <alignment horizontal="center" vertical="center" wrapText="1"/>
    </xf>
    <xf numFmtId="0" fontId="32" fillId="9" borderId="45" xfId="2" applyFont="1" applyFill="1" applyBorder="1" applyAlignment="1">
      <alignment horizontal="center" vertical="center" wrapText="1"/>
    </xf>
    <xf numFmtId="0" fontId="31" fillId="0" borderId="45" xfId="2" applyFont="1" applyBorder="1" applyAlignment="1">
      <alignment horizontal="center" vertical="center" wrapText="1"/>
    </xf>
    <xf numFmtId="0" fontId="33" fillId="2" borderId="0" xfId="2" applyFont="1" applyFill="1"/>
    <xf numFmtId="14" fontId="30" fillId="2" borderId="0" xfId="1" applyNumberFormat="1" applyFont="1" applyFill="1" applyBorder="1" applyAlignment="1"/>
    <xf numFmtId="0" fontId="32" fillId="0" borderId="46" xfId="2" applyFont="1" applyBorder="1" applyAlignment="1">
      <alignment horizontal="center" vertical="center" wrapText="1"/>
    </xf>
    <xf numFmtId="0" fontId="32" fillId="0" borderId="23" xfId="2" applyFont="1" applyBorder="1" applyAlignment="1">
      <alignment horizontal="center" vertical="center" wrapText="1"/>
    </xf>
    <xf numFmtId="0" fontId="32" fillId="0" borderId="46" xfId="2" applyFont="1" applyFill="1" applyBorder="1" applyAlignment="1">
      <alignment horizontal="center" vertical="center" wrapText="1"/>
    </xf>
    <xf numFmtId="0" fontId="32" fillId="9" borderId="46" xfId="2" applyFont="1" applyFill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0" fontId="20" fillId="4" borderId="33" xfId="4" applyFont="1" applyFill="1" applyBorder="1" applyAlignment="1">
      <alignment horizontal="center"/>
    </xf>
    <xf numFmtId="0" fontId="20" fillId="0" borderId="0" xfId="4" applyFont="1" applyFill="1" applyBorder="1" applyAlignment="1">
      <alignment horizontal="center"/>
    </xf>
    <xf numFmtId="0" fontId="20" fillId="12" borderId="0" xfId="4" applyFont="1" applyFill="1" applyBorder="1" applyAlignment="1">
      <alignment horizontal="center"/>
    </xf>
    <xf numFmtId="0" fontId="20" fillId="13" borderId="0" xfId="4" applyFont="1" applyFill="1" applyBorder="1" applyAlignment="1">
      <alignment horizontal="left" vertical="top" wrapText="1"/>
    </xf>
    <xf numFmtId="0" fontId="20" fillId="14" borderId="0" xfId="4" applyFont="1" applyFill="1" applyBorder="1" applyAlignment="1">
      <alignment horizontal="left" vertical="top" wrapText="1"/>
    </xf>
    <xf numFmtId="0" fontId="20" fillId="15" borderId="0" xfId="4" applyFont="1" applyFill="1" applyBorder="1" applyAlignment="1">
      <alignment horizontal="left" vertical="top" wrapText="1"/>
    </xf>
    <xf numFmtId="0" fontId="20" fillId="16" borderId="0" xfId="4" applyFont="1" applyFill="1" applyBorder="1" applyAlignment="1">
      <alignment horizontal="left" vertical="top" wrapText="1"/>
    </xf>
    <xf numFmtId="0" fontId="20" fillId="14" borderId="17" xfId="4" applyFont="1" applyFill="1" applyBorder="1" applyAlignment="1">
      <alignment horizontal="left" vertical="top" wrapText="1"/>
    </xf>
    <xf numFmtId="0" fontId="20" fillId="14" borderId="47" xfId="4" applyFont="1" applyFill="1" applyBorder="1" applyAlignment="1">
      <alignment horizontal="left" vertical="top" wrapText="1"/>
    </xf>
    <xf numFmtId="0" fontId="20" fillId="15" borderId="47" xfId="4" applyFont="1" applyFill="1" applyBorder="1" applyAlignment="1">
      <alignment horizontal="left" vertical="top" wrapText="1"/>
    </xf>
    <xf numFmtId="0" fontId="20" fillId="0" borderId="0" xfId="4" applyFont="1" applyFill="1" applyBorder="1" applyAlignment="1">
      <alignment horizontal="left" vertical="top" wrapText="1"/>
    </xf>
    <xf numFmtId="0" fontId="20" fillId="12" borderId="66" xfId="4" applyFont="1" applyFill="1" applyBorder="1" applyAlignment="1">
      <alignment horizontal="center"/>
    </xf>
    <xf numFmtId="0" fontId="20" fillId="0" borderId="69" xfId="4" applyFont="1" applyBorder="1" applyAlignment="1">
      <alignment horizontal="left" vertical="top" wrapText="1"/>
    </xf>
    <xf numFmtId="0" fontId="27" fillId="0" borderId="20" xfId="2" applyFont="1" applyBorder="1" applyAlignment="1">
      <alignment horizontal="center" vertical="center" wrapText="1"/>
    </xf>
    <xf numFmtId="0" fontId="16" fillId="14" borderId="0" xfId="4" applyFont="1" applyFill="1" applyBorder="1" applyAlignment="1">
      <alignment horizontal="left" vertical="top" wrapText="1"/>
    </xf>
    <xf numFmtId="0" fontId="16" fillId="0" borderId="0" xfId="4" applyFont="1" applyBorder="1" applyAlignment="1">
      <alignment horizontal="left" vertical="top" wrapText="1"/>
    </xf>
    <xf numFmtId="0" fontId="27" fillId="0" borderId="6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7" fillId="0" borderId="63" xfId="2" applyFont="1" applyBorder="1" applyAlignment="1">
      <alignment horizontal="center" vertical="center" wrapText="1"/>
    </xf>
    <xf numFmtId="0" fontId="27" fillId="9" borderId="63" xfId="2" applyFont="1" applyFill="1" applyBorder="1" applyAlignment="1">
      <alignment horizontal="center" vertical="center" wrapText="1"/>
    </xf>
    <xf numFmtId="0" fontId="12" fillId="4" borderId="49" xfId="4" applyFont="1" applyFill="1" applyBorder="1"/>
    <xf numFmtId="0" fontId="12" fillId="0" borderId="0" xfId="4" applyFont="1" applyFill="1" applyBorder="1"/>
    <xf numFmtId="0" fontId="14" fillId="12" borderId="0" xfId="4" applyFont="1" applyFill="1" applyBorder="1"/>
    <xf numFmtId="0" fontId="18" fillId="0" borderId="0" xfId="4" applyFont="1" applyFill="1" applyBorder="1" applyAlignment="1">
      <alignment horizontal="left" vertical="top" wrapText="1"/>
    </xf>
    <xf numFmtId="0" fontId="14" fillId="12" borderId="66" xfId="4" applyFont="1" applyFill="1" applyBorder="1"/>
    <xf numFmtId="0" fontId="2" fillId="2" borderId="23" xfId="1" applyFont="1" applyFill="1" applyBorder="1"/>
    <xf numFmtId="0" fontId="6" fillId="2" borderId="23" xfId="1" applyFont="1" applyFill="1" applyBorder="1" applyAlignment="1">
      <alignment horizontal="left" indent="1"/>
    </xf>
    <xf numFmtId="0" fontId="2" fillId="2" borderId="23" xfId="1" applyFont="1" applyFill="1" applyBorder="1" applyAlignment="1"/>
    <xf numFmtId="0" fontId="6" fillId="4" borderId="23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vertical="center"/>
    </xf>
    <xf numFmtId="0" fontId="2" fillId="2" borderId="23" xfId="1" applyFont="1" applyFill="1" applyBorder="1" applyAlignment="1">
      <alignment horizontal="center"/>
    </xf>
    <xf numFmtId="0" fontId="6" fillId="4" borderId="23" xfId="1" applyFont="1" applyFill="1" applyBorder="1" applyAlignment="1">
      <alignment horizontal="left" vertical="center"/>
    </xf>
    <xf numFmtId="0" fontId="2" fillId="0" borderId="23" xfId="1" applyFont="1" applyBorder="1" applyAlignment="1">
      <alignment horizontal="left"/>
    </xf>
    <xf numFmtId="0" fontId="4" fillId="2" borderId="23" xfId="2" applyFill="1" applyBorder="1"/>
    <xf numFmtId="0" fontId="27" fillId="0" borderId="20" xfId="2" applyFont="1" applyBorder="1" applyAlignment="1">
      <alignment vertical="center" wrapText="1"/>
    </xf>
    <xf numFmtId="0" fontId="2" fillId="17" borderId="0" xfId="1" applyFont="1" applyFill="1" applyAlignment="1">
      <alignment horizontal="center"/>
    </xf>
    <xf numFmtId="0" fontId="2" fillId="17" borderId="0" xfId="1" applyFont="1" applyFill="1" applyBorder="1" applyAlignment="1">
      <alignment horizontal="left"/>
    </xf>
    <xf numFmtId="0" fontId="2" fillId="17" borderId="0" xfId="1" applyFont="1" applyFill="1" applyBorder="1" applyAlignment="1">
      <alignment horizontal="center"/>
    </xf>
    <xf numFmtId="0" fontId="7" fillId="17" borderId="0" xfId="1" applyFont="1" applyFill="1" applyBorder="1" applyAlignment="1">
      <alignment horizontal="center"/>
    </xf>
    <xf numFmtId="0" fontId="27" fillId="17" borderId="23" xfId="1" applyFont="1" applyFill="1" applyBorder="1" applyAlignment="1">
      <alignment horizontal="center" vertical="center"/>
    </xf>
    <xf numFmtId="0" fontId="27" fillId="17" borderId="20" xfId="1" applyFont="1" applyFill="1" applyBorder="1" applyAlignment="1">
      <alignment horizontal="center" vertical="center"/>
    </xf>
    <xf numFmtId="0" fontId="27" fillId="17" borderId="46" xfId="1" applyFont="1" applyFill="1" applyBorder="1" applyAlignment="1">
      <alignment horizontal="center" vertical="center"/>
    </xf>
    <xf numFmtId="0" fontId="27" fillId="17" borderId="33" xfId="1" applyFont="1" applyFill="1" applyBorder="1" applyAlignment="1">
      <alignment horizontal="center" vertical="center"/>
    </xf>
    <xf numFmtId="0" fontId="27" fillId="17" borderId="33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/>
    </xf>
    <xf numFmtId="0" fontId="2" fillId="17" borderId="57" xfId="1" applyFont="1" applyFill="1" applyBorder="1" applyAlignment="1">
      <alignment horizontal="center" vertical="center"/>
    </xf>
    <xf numFmtId="0" fontId="2" fillId="17" borderId="0" xfId="1" applyFont="1" applyFill="1"/>
    <xf numFmtId="0" fontId="4" fillId="17" borderId="0" xfId="2" applyFill="1"/>
    <xf numFmtId="0" fontId="6" fillId="2" borderId="0" xfId="1" applyFont="1" applyFill="1" applyBorder="1" applyAlignment="1">
      <alignment horizontal="left" vertical="center"/>
    </xf>
    <xf numFmtId="0" fontId="2" fillId="2" borderId="20" xfId="1" applyFont="1" applyFill="1" applyBorder="1"/>
    <xf numFmtId="0" fontId="4" fillId="2" borderId="17" xfId="2" applyFill="1" applyBorder="1"/>
    <xf numFmtId="0" fontId="6" fillId="2" borderId="17" xfId="1" applyFont="1" applyFill="1" applyBorder="1" applyAlignment="1">
      <alignment horizontal="left" vertical="center"/>
    </xf>
    <xf numFmtId="0" fontId="6" fillId="2" borderId="65" xfId="1" applyFont="1" applyFill="1" applyBorder="1" applyAlignment="1">
      <alignment horizontal="left" vertical="center"/>
    </xf>
    <xf numFmtId="0" fontId="6" fillId="2" borderId="29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horizontal="left" vertical="center"/>
    </xf>
    <xf numFmtId="0" fontId="6" fillId="2" borderId="44" xfId="1" applyFont="1" applyFill="1" applyBorder="1" applyAlignment="1">
      <alignment horizontal="left" vertical="center"/>
    </xf>
    <xf numFmtId="0" fontId="6" fillId="2" borderId="47" xfId="1" applyFont="1" applyFill="1" applyBorder="1" applyAlignment="1">
      <alignment horizontal="left" vertical="center"/>
    </xf>
    <xf numFmtId="0" fontId="6" fillId="2" borderId="57" xfId="1" applyFont="1" applyFill="1" applyBorder="1" applyAlignment="1">
      <alignment horizontal="left" vertical="center"/>
    </xf>
    <xf numFmtId="0" fontId="18" fillId="2" borderId="16" xfId="2" applyFont="1" applyFill="1" applyBorder="1"/>
    <xf numFmtId="0" fontId="27" fillId="0" borderId="21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32" fillId="0" borderId="39" xfId="2" applyFont="1" applyFill="1" applyBorder="1" applyAlignment="1">
      <alignment horizontal="center" vertical="center" wrapText="1"/>
    </xf>
    <xf numFmtId="0" fontId="27" fillId="0" borderId="21" xfId="2" applyFont="1" applyBorder="1" applyAlignment="1">
      <alignment horizontal="center" vertical="center" wrapText="1"/>
    </xf>
    <xf numFmtId="0" fontId="27" fillId="0" borderId="39" xfId="2" applyFont="1" applyFill="1" applyBorder="1" applyAlignment="1">
      <alignment horizontal="center" vertical="center" wrapText="1"/>
    </xf>
    <xf numFmtId="0" fontId="27" fillId="0" borderId="20" xfId="2" applyFont="1" applyFill="1" applyBorder="1" applyAlignment="1">
      <alignment horizontal="center" vertical="center" wrapText="1"/>
    </xf>
    <xf numFmtId="3" fontId="27" fillId="0" borderId="21" xfId="2" applyNumberFormat="1" applyFont="1" applyBorder="1" applyAlignment="1">
      <alignment horizontal="center" vertical="center" wrapText="1"/>
    </xf>
    <xf numFmtId="3" fontId="32" fillId="0" borderId="21" xfId="2" applyNumberFormat="1" applyFont="1" applyBorder="1" applyAlignment="1">
      <alignment horizontal="center" vertical="center" wrapText="1"/>
    </xf>
    <xf numFmtId="0" fontId="34" fillId="2" borderId="0" xfId="2" applyFont="1" applyFill="1" applyAlignment="1">
      <alignment horizontal="center" vertical="center" wrapText="1"/>
    </xf>
    <xf numFmtId="0" fontId="34" fillId="2" borderId="0" xfId="2" applyFont="1" applyFill="1" applyAlignment="1">
      <alignment vertical="center" wrapText="1"/>
    </xf>
    <xf numFmtId="11" fontId="27" fillId="0" borderId="21" xfId="2" applyNumberFormat="1" applyFont="1" applyBorder="1" applyAlignment="1">
      <alignment horizontal="center" vertical="center" wrapText="1"/>
    </xf>
    <xf numFmtId="11" fontId="29" fillId="0" borderId="21" xfId="2" applyNumberFormat="1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wrapText="1" readingOrder="1"/>
    </xf>
    <xf numFmtId="0" fontId="35" fillId="0" borderId="74" xfId="0" applyFont="1" applyBorder="1" applyAlignment="1">
      <alignment horizontal="center" wrapText="1" readingOrder="1"/>
    </xf>
    <xf numFmtId="0" fontId="35" fillId="0" borderId="75" xfId="0" applyFont="1" applyBorder="1" applyAlignment="1">
      <alignment horizontal="center" wrapText="1" readingOrder="1"/>
    </xf>
    <xf numFmtId="0" fontId="35" fillId="0" borderId="76" xfId="0" applyFont="1" applyBorder="1" applyAlignment="1">
      <alignment horizontal="center" wrapText="1" readingOrder="1"/>
    </xf>
    <xf numFmtId="0" fontId="36" fillId="0" borderId="80" xfId="0" applyFont="1" applyBorder="1" applyAlignment="1">
      <alignment horizontal="center" wrapText="1" readingOrder="1"/>
    </xf>
    <xf numFmtId="0" fontId="36" fillId="0" borderId="81" xfId="0" applyFont="1" applyBorder="1" applyAlignment="1">
      <alignment horizontal="center" wrapText="1" readingOrder="1"/>
    </xf>
    <xf numFmtId="0" fontId="36" fillId="0" borderId="82" xfId="0" applyFont="1" applyBorder="1" applyAlignment="1">
      <alignment horizontal="center" wrapText="1" readingOrder="1"/>
    </xf>
    <xf numFmtId="0" fontId="36" fillId="0" borderId="84" xfId="0" applyFont="1" applyBorder="1" applyAlignment="1">
      <alignment horizontal="center" wrapText="1" readingOrder="1"/>
    </xf>
    <xf numFmtId="0" fontId="36" fillId="0" borderId="85" xfId="0" applyFont="1" applyBorder="1" applyAlignment="1">
      <alignment horizontal="center" wrapText="1" readingOrder="1"/>
    </xf>
    <xf numFmtId="0" fontId="36" fillId="0" borderId="86" xfId="0" applyFont="1" applyBorder="1" applyAlignment="1">
      <alignment horizontal="center" wrapText="1" readingOrder="1"/>
    </xf>
    <xf numFmtId="0" fontId="36" fillId="0" borderId="88" xfId="0" applyFont="1" applyBorder="1" applyAlignment="1">
      <alignment horizontal="center" wrapText="1" readingOrder="1"/>
    </xf>
    <xf numFmtId="0" fontId="36" fillId="0" borderId="89" xfId="0" applyFont="1" applyBorder="1" applyAlignment="1">
      <alignment horizontal="center" wrapText="1" readingOrder="1"/>
    </xf>
    <xf numFmtId="0" fontId="36" fillId="0" borderId="90" xfId="0" applyFont="1" applyBorder="1" applyAlignment="1">
      <alignment horizontal="center" wrapText="1" readingOrder="1"/>
    </xf>
    <xf numFmtId="0" fontId="36" fillId="0" borderId="85" xfId="0" applyFont="1" applyFill="1" applyBorder="1" applyAlignment="1">
      <alignment horizontal="center" wrapText="1" readingOrder="1"/>
    </xf>
    <xf numFmtId="0" fontId="36" fillId="0" borderId="86" xfId="0" applyFont="1" applyFill="1" applyBorder="1" applyAlignment="1">
      <alignment horizontal="center" wrapText="1" readingOrder="1"/>
    </xf>
    <xf numFmtId="0" fontId="36" fillId="0" borderId="89" xfId="0" applyFont="1" applyFill="1" applyBorder="1" applyAlignment="1">
      <alignment horizontal="center" wrapText="1" readingOrder="1"/>
    </xf>
    <xf numFmtId="0" fontId="36" fillId="0" borderId="90" xfId="0" applyFont="1" applyFill="1" applyBorder="1" applyAlignment="1">
      <alignment horizontal="center" wrapText="1" readingOrder="1"/>
    </xf>
    <xf numFmtId="0" fontId="36" fillId="0" borderId="81" xfId="0" applyFont="1" applyFill="1" applyBorder="1" applyAlignment="1">
      <alignment horizontal="center" wrapText="1" readingOrder="1"/>
    </xf>
    <xf numFmtId="0" fontId="36" fillId="0" borderId="82" xfId="0" applyFont="1" applyFill="1" applyBorder="1" applyAlignment="1">
      <alignment horizontal="center" wrapText="1" readingOrder="1"/>
    </xf>
    <xf numFmtId="0" fontId="36" fillId="0" borderId="83" xfId="0" applyFont="1" applyBorder="1" applyAlignment="1">
      <alignment horizontal="center" wrapText="1" readingOrder="1"/>
    </xf>
    <xf numFmtId="0" fontId="36" fillId="0" borderId="87" xfId="0" applyFont="1" applyBorder="1" applyAlignment="1">
      <alignment horizontal="center" wrapText="1" readingOrder="1"/>
    </xf>
    <xf numFmtId="0" fontId="36" fillId="0" borderId="91" xfId="0" applyFont="1" applyBorder="1" applyAlignment="1">
      <alignment horizontal="center" wrapText="1" readingOrder="1"/>
    </xf>
    <xf numFmtId="0" fontId="4" fillId="0" borderId="0" xfId="2" applyFill="1"/>
    <xf numFmtId="2" fontId="27" fillId="0" borderId="37" xfId="2" applyNumberFormat="1" applyFont="1" applyFill="1" applyBorder="1" applyAlignment="1">
      <alignment horizontal="center" vertical="center" wrapText="1"/>
    </xf>
    <xf numFmtId="2" fontId="27" fillId="0" borderId="38" xfId="2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vertical="center"/>
    </xf>
    <xf numFmtId="0" fontId="37" fillId="0" borderId="33" xfId="2" applyFont="1" applyBorder="1" applyAlignment="1">
      <alignment horizontal="center" vertical="center" wrapText="1"/>
    </xf>
    <xf numFmtId="0" fontId="27" fillId="0" borderId="27" xfId="2" applyFont="1" applyFill="1" applyBorder="1" applyAlignment="1">
      <alignment horizontal="center" vertical="center"/>
    </xf>
    <xf numFmtId="0" fontId="27" fillId="0" borderId="29" xfId="1" applyFont="1" applyFill="1" applyBorder="1" applyAlignment="1">
      <alignment vertical="center"/>
    </xf>
    <xf numFmtId="0" fontId="27" fillId="0" borderId="23" xfId="1" applyFont="1" applyFill="1" applyBorder="1" applyAlignment="1">
      <alignment horizontal="center" vertical="center"/>
    </xf>
    <xf numFmtId="0" fontId="27" fillId="0" borderId="30" xfId="2" applyFont="1" applyFill="1" applyBorder="1" applyAlignment="1">
      <alignment horizontal="center" vertical="center" wrapText="1"/>
    </xf>
    <xf numFmtId="0" fontId="28" fillId="0" borderId="39" xfId="3" applyFont="1" applyFill="1" applyBorder="1" applyAlignment="1" applyProtection="1">
      <alignment horizontal="center" vertical="center" wrapText="1"/>
    </xf>
    <xf numFmtId="165" fontId="27" fillId="0" borderId="92" xfId="2" applyNumberFormat="1" applyFont="1" applyFill="1" applyBorder="1" applyAlignment="1">
      <alignment horizontal="center" vertical="center" wrapText="1"/>
    </xf>
    <xf numFmtId="2" fontId="27" fillId="0" borderId="31" xfId="2" applyNumberFormat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27" fillId="0" borderId="39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3" xfId="0" applyBorder="1" applyAlignment="1">
      <alignment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 wrapText="1"/>
    </xf>
    <xf numFmtId="0" fontId="21" fillId="14" borderId="0" xfId="4" applyFont="1" applyFill="1" applyBorder="1" applyAlignment="1">
      <alignment horizontal="left" vertical="top" wrapText="1"/>
    </xf>
    <xf numFmtId="0" fontId="22" fillId="14" borderId="0" xfId="4" applyFont="1" applyFill="1" applyBorder="1" applyAlignment="1">
      <alignment wrapText="1"/>
    </xf>
    <xf numFmtId="0" fontId="22" fillId="14" borderId="68" xfId="4" applyFont="1" applyFill="1" applyBorder="1" applyAlignment="1">
      <alignment wrapText="1"/>
    </xf>
    <xf numFmtId="0" fontId="20" fillId="0" borderId="0" xfId="4" applyFont="1" applyBorder="1" applyAlignment="1">
      <alignment horizontal="left" vertical="top" wrapText="1"/>
    </xf>
    <xf numFmtId="0" fontId="20" fillId="0" borderId="0" xfId="4" applyFont="1" applyBorder="1" applyAlignment="1">
      <alignment wrapText="1"/>
    </xf>
    <xf numFmtId="0" fontId="20" fillId="0" borderId="68" xfId="4" applyFont="1" applyBorder="1" applyAlignment="1">
      <alignment wrapText="1"/>
    </xf>
    <xf numFmtId="0" fontId="21" fillId="0" borderId="0" xfId="4" applyFont="1" applyBorder="1" applyAlignment="1">
      <alignment horizontal="left" vertical="top" wrapText="1"/>
    </xf>
    <xf numFmtId="0" fontId="21" fillId="0" borderId="0" xfId="4" applyFont="1" applyBorder="1" applyAlignment="1">
      <alignment wrapText="1"/>
    </xf>
    <xf numFmtId="0" fontId="21" fillId="0" borderId="68" xfId="4" applyFont="1" applyBorder="1" applyAlignment="1">
      <alignment wrapText="1"/>
    </xf>
    <xf numFmtId="0" fontId="19" fillId="0" borderId="0" xfId="4" applyFont="1" applyBorder="1" applyAlignment="1">
      <alignment horizontal="left" vertical="top" wrapText="1"/>
    </xf>
    <xf numFmtId="0" fontId="19" fillId="0" borderId="0" xfId="4" applyFont="1" applyBorder="1" applyAlignment="1">
      <alignment wrapText="1"/>
    </xf>
    <xf numFmtId="0" fontId="19" fillId="0" borderId="68" xfId="4" applyFont="1" applyBorder="1" applyAlignment="1">
      <alignment wrapText="1"/>
    </xf>
    <xf numFmtId="0" fontId="19" fillId="14" borderId="0" xfId="4" applyFont="1" applyFill="1" applyBorder="1" applyAlignment="1">
      <alignment horizontal="left" vertical="top" wrapText="1"/>
    </xf>
    <xf numFmtId="0" fontId="19" fillId="14" borderId="0" xfId="4" applyFont="1" applyFill="1" applyBorder="1" applyAlignment="1">
      <alignment wrapText="1"/>
    </xf>
    <xf numFmtId="0" fontId="19" fillId="14" borderId="68" xfId="4" applyFont="1" applyFill="1" applyBorder="1" applyAlignment="1">
      <alignment wrapText="1"/>
    </xf>
    <xf numFmtId="0" fontId="21" fillId="0" borderId="69" xfId="4" applyFont="1" applyBorder="1" applyAlignment="1">
      <alignment horizontal="left" vertical="top" wrapText="1"/>
    </xf>
    <xf numFmtId="0" fontId="21" fillId="0" borderId="69" xfId="4" applyFont="1" applyBorder="1" applyAlignment="1">
      <alignment wrapText="1"/>
    </xf>
    <xf numFmtId="0" fontId="21" fillId="0" borderId="70" xfId="4" applyFont="1" applyBorder="1" applyAlignment="1">
      <alignment wrapText="1"/>
    </xf>
    <xf numFmtId="0" fontId="16" fillId="15" borderId="0" xfId="4" applyFont="1" applyFill="1" applyBorder="1" applyAlignment="1">
      <alignment horizontal="left" vertical="top" wrapText="1"/>
    </xf>
    <xf numFmtId="0" fontId="18" fillId="0" borderId="0" xfId="4" applyFont="1" applyBorder="1" applyAlignment="1">
      <alignment horizontal="left" vertical="top" wrapText="1"/>
    </xf>
    <xf numFmtId="0" fontId="18" fillId="0" borderId="47" xfId="4" applyFont="1" applyBorder="1" applyAlignment="1">
      <alignment horizontal="left" vertical="top" wrapText="1"/>
    </xf>
    <xf numFmtId="0" fontId="18" fillId="15" borderId="0" xfId="4" applyFont="1" applyFill="1" applyBorder="1" applyAlignment="1">
      <alignment wrapText="1"/>
    </xf>
    <xf numFmtId="0" fontId="18" fillId="15" borderId="31" xfId="4" applyFont="1" applyFill="1" applyBorder="1" applyAlignment="1">
      <alignment wrapText="1"/>
    </xf>
    <xf numFmtId="0" fontId="16" fillId="15" borderId="47" xfId="4" applyFont="1" applyFill="1" applyBorder="1" applyAlignment="1">
      <alignment horizontal="left" vertical="top" wrapText="1"/>
    </xf>
    <xf numFmtId="0" fontId="18" fillId="15" borderId="47" xfId="4" applyFont="1" applyFill="1" applyBorder="1" applyAlignment="1">
      <alignment wrapText="1"/>
    </xf>
    <xf numFmtId="0" fontId="18" fillId="15" borderId="57" xfId="4" applyFont="1" applyFill="1" applyBorder="1" applyAlignment="1">
      <alignment wrapText="1"/>
    </xf>
    <xf numFmtId="0" fontId="14" fillId="12" borderId="66" xfId="4" applyFont="1" applyFill="1" applyBorder="1" applyAlignment="1">
      <alignment horizontal="center"/>
    </xf>
    <xf numFmtId="0" fontId="15" fillId="12" borderId="66" xfId="4" applyFont="1" applyFill="1" applyBorder="1" applyAlignment="1">
      <alignment horizontal="center"/>
    </xf>
    <xf numFmtId="0" fontId="15" fillId="12" borderId="67" xfId="4" applyFont="1" applyFill="1" applyBorder="1" applyAlignment="1">
      <alignment horizontal="center"/>
    </xf>
    <xf numFmtId="0" fontId="22" fillId="0" borderId="0" xfId="4" applyFont="1" applyBorder="1" applyAlignment="1">
      <alignment wrapText="1"/>
    </xf>
    <xf numFmtId="0" fontId="22" fillId="0" borderId="68" xfId="4" applyFont="1" applyBorder="1" applyAlignment="1">
      <alignment wrapText="1"/>
    </xf>
    <xf numFmtId="0" fontId="16" fillId="16" borderId="0" xfId="4" applyFont="1" applyFill="1" applyBorder="1" applyAlignment="1">
      <alignment horizontal="left" vertical="top" wrapText="1"/>
    </xf>
    <xf numFmtId="0" fontId="25" fillId="0" borderId="0" xfId="4" applyBorder="1" applyAlignment="1">
      <alignment horizontal="left" vertical="top" wrapText="1"/>
    </xf>
    <xf numFmtId="0" fontId="18" fillId="16" borderId="0" xfId="4" applyFont="1" applyFill="1" applyBorder="1" applyAlignment="1">
      <alignment wrapText="1"/>
    </xf>
    <xf numFmtId="0" fontId="18" fillId="16" borderId="31" xfId="4" applyFont="1" applyFill="1" applyBorder="1" applyAlignment="1">
      <alignment wrapText="1"/>
    </xf>
    <xf numFmtId="0" fontId="16" fillId="14" borderId="17" xfId="4" applyFont="1" applyFill="1" applyBorder="1" applyAlignment="1">
      <alignment horizontal="left" vertical="top" wrapText="1"/>
    </xf>
    <xf numFmtId="0" fontId="16" fillId="14" borderId="0" xfId="4" applyFont="1" applyFill="1" applyBorder="1" applyAlignment="1">
      <alignment horizontal="left" vertical="top" wrapText="1"/>
    </xf>
    <xf numFmtId="0" fontId="25" fillId="14" borderId="47" xfId="4" applyFill="1" applyBorder="1" applyAlignment="1">
      <alignment horizontal="left" vertical="top" wrapText="1"/>
    </xf>
    <xf numFmtId="0" fontId="18" fillId="14" borderId="17" xfId="4" applyFont="1" applyFill="1" applyBorder="1" applyAlignment="1">
      <alignment wrapText="1"/>
    </xf>
    <xf numFmtId="0" fontId="18" fillId="14" borderId="65" xfId="4" applyFont="1" applyFill="1" applyBorder="1" applyAlignment="1">
      <alignment wrapText="1"/>
    </xf>
    <xf numFmtId="0" fontId="18" fillId="14" borderId="0" xfId="4" applyFont="1" applyFill="1" applyBorder="1" applyAlignment="1">
      <alignment wrapText="1"/>
    </xf>
    <xf numFmtId="0" fontId="18" fillId="14" borderId="31" xfId="4" applyFont="1" applyFill="1" applyBorder="1" applyAlignment="1">
      <alignment wrapText="1"/>
    </xf>
    <xf numFmtId="0" fontId="16" fillId="14" borderId="47" xfId="4" applyFont="1" applyFill="1" applyBorder="1" applyAlignment="1">
      <alignment horizontal="left" vertical="top" wrapText="1"/>
    </xf>
    <xf numFmtId="0" fontId="18" fillId="14" borderId="47" xfId="4" applyFont="1" applyFill="1" applyBorder="1" applyAlignment="1">
      <alignment wrapText="1"/>
    </xf>
    <xf numFmtId="0" fontId="18" fillId="14" borderId="57" xfId="4" applyFont="1" applyFill="1" applyBorder="1" applyAlignment="1">
      <alignment wrapText="1"/>
    </xf>
    <xf numFmtId="0" fontId="16" fillId="0" borderId="0" xfId="4" applyFont="1" applyBorder="1" applyAlignment="1">
      <alignment horizontal="left" vertical="center" wrapText="1"/>
    </xf>
    <xf numFmtId="0" fontId="25" fillId="0" borderId="0" xfId="4" applyBorder="1" applyAlignment="1">
      <alignment horizontal="left" vertical="center"/>
    </xf>
    <xf numFmtId="0" fontId="16" fillId="0" borderId="0" xfId="4" applyFont="1" applyBorder="1" applyAlignment="1">
      <alignment horizontal="left" vertical="top" wrapText="1"/>
    </xf>
    <xf numFmtId="0" fontId="18" fillId="0" borderId="0" xfId="4" applyFont="1" applyBorder="1"/>
    <xf numFmtId="0" fontId="18" fillId="0" borderId="31" xfId="4" applyFont="1" applyBorder="1"/>
    <xf numFmtId="0" fontId="18" fillId="0" borderId="0" xfId="4" applyFont="1" applyBorder="1" applyAlignment="1">
      <alignment wrapText="1"/>
    </xf>
    <xf numFmtId="0" fontId="18" fillId="0" borderId="31" xfId="4" applyFont="1" applyBorder="1" applyAlignment="1">
      <alignment wrapText="1"/>
    </xf>
    <xf numFmtId="0" fontId="16" fillId="13" borderId="0" xfId="4" applyFont="1" applyFill="1" applyBorder="1" applyAlignment="1">
      <alignment horizontal="left" vertical="top" wrapText="1"/>
    </xf>
    <xf numFmtId="0" fontId="16" fillId="13" borderId="0" xfId="4" quotePrefix="1" applyFont="1" applyFill="1" applyBorder="1" applyAlignment="1">
      <alignment horizontal="left" vertical="top" wrapText="1"/>
    </xf>
    <xf numFmtId="0" fontId="18" fillId="13" borderId="0" xfId="4" applyFont="1" applyFill="1" applyBorder="1" applyAlignment="1">
      <alignment wrapText="1"/>
    </xf>
    <xf numFmtId="0" fontId="18" fillId="13" borderId="31" xfId="4" applyFont="1" applyFill="1" applyBorder="1" applyAlignment="1">
      <alignment wrapText="1"/>
    </xf>
    <xf numFmtId="0" fontId="16" fillId="14" borderId="0" xfId="4" quotePrefix="1" applyFont="1" applyFill="1" applyBorder="1" applyAlignment="1">
      <alignment horizontal="left" vertical="top" wrapText="1"/>
    </xf>
    <xf numFmtId="0" fontId="14" fillId="12" borderId="0" xfId="4" applyFont="1" applyFill="1" applyBorder="1" applyAlignment="1">
      <alignment horizontal="center"/>
    </xf>
    <xf numFmtId="0" fontId="15" fillId="12" borderId="0" xfId="4" applyFont="1" applyFill="1" applyAlignment="1">
      <alignment horizontal="center"/>
    </xf>
    <xf numFmtId="0" fontId="15" fillId="12" borderId="31" xfId="4" applyFont="1" applyFill="1" applyBorder="1" applyAlignment="1">
      <alignment horizontal="center"/>
    </xf>
    <xf numFmtId="0" fontId="2" fillId="0" borderId="41" xfId="1" applyFont="1" applyBorder="1" applyAlignment="1">
      <alignment horizontal="left"/>
    </xf>
    <xf numFmtId="0" fontId="2" fillId="0" borderId="24" xfId="1" applyFont="1" applyBorder="1" applyAlignment="1">
      <alignment horizontal="left"/>
    </xf>
    <xf numFmtId="0" fontId="2" fillId="0" borderId="23" xfId="1" applyFont="1" applyBorder="1" applyAlignment="1">
      <alignment horizontal="left" indent="1"/>
    </xf>
    <xf numFmtId="0" fontId="2" fillId="0" borderId="61" xfId="1" applyFont="1" applyBorder="1" applyAlignment="1">
      <alignment horizontal="left" indent="1"/>
    </xf>
    <xf numFmtId="0" fontId="2" fillId="0" borderId="38" xfId="1" applyFont="1" applyBorder="1" applyAlignment="1">
      <alignment horizontal="left" indent="1"/>
    </xf>
    <xf numFmtId="0" fontId="2" fillId="0" borderId="62" xfId="1" applyFont="1" applyBorder="1" applyAlignment="1">
      <alignment horizontal="left"/>
    </xf>
    <xf numFmtId="0" fontId="2" fillId="0" borderId="63" xfId="1" applyFont="1" applyBorder="1" applyAlignment="1">
      <alignment horizontal="left"/>
    </xf>
    <xf numFmtId="0" fontId="2" fillId="0" borderId="46" xfId="1" applyFont="1" applyBorder="1" applyAlignment="1">
      <alignment horizontal="left" indent="1"/>
    </xf>
    <xf numFmtId="0" fontId="2" fillId="0" borderId="12" xfId="1" applyFont="1" applyBorder="1" applyAlignment="1">
      <alignment horizontal="left" indent="1"/>
    </xf>
    <xf numFmtId="0" fontId="2" fillId="0" borderId="14" xfId="1" applyFont="1" applyBorder="1" applyAlignment="1">
      <alignment horizontal="left" indent="1"/>
    </xf>
    <xf numFmtId="0" fontId="12" fillId="4" borderId="64" xfId="4" applyFont="1" applyFill="1" applyBorder="1" applyAlignment="1">
      <alignment horizontal="center" wrapText="1"/>
    </xf>
    <xf numFmtId="0" fontId="12" fillId="4" borderId="49" xfId="4" applyFont="1" applyFill="1" applyBorder="1" applyAlignment="1">
      <alignment horizontal="center" wrapText="1"/>
    </xf>
    <xf numFmtId="0" fontId="25" fillId="0" borderId="49" xfId="4" applyBorder="1" applyAlignment="1">
      <alignment horizontal="center" wrapText="1"/>
    </xf>
    <xf numFmtId="0" fontId="12" fillId="4" borderId="33" xfId="4" applyFont="1" applyFill="1" applyBorder="1" applyAlignment="1">
      <alignment horizontal="center"/>
    </xf>
    <xf numFmtId="0" fontId="13" fillId="0" borderId="33" xfId="4" applyFont="1" applyBorder="1" applyAlignment="1">
      <alignment horizontal="center"/>
    </xf>
    <xf numFmtId="0" fontId="13" fillId="0" borderId="35" xfId="4" applyFont="1" applyBorder="1" applyAlignment="1">
      <alignment horizontal="center"/>
    </xf>
    <xf numFmtId="0" fontId="2" fillId="0" borderId="8" xfId="1" applyFont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2" fillId="0" borderId="20" xfId="1" applyFont="1" applyBorder="1" applyAlignment="1">
      <alignment horizontal="left" indent="1"/>
    </xf>
    <xf numFmtId="0" fontId="2" fillId="0" borderId="60" xfId="1" applyFont="1" applyBorder="1" applyAlignment="1">
      <alignment horizontal="left" indent="1"/>
    </xf>
    <xf numFmtId="0" fontId="2" fillId="0" borderId="36" xfId="1" applyFont="1" applyBorder="1" applyAlignment="1">
      <alignment horizontal="left" indent="1"/>
    </xf>
    <xf numFmtId="0" fontId="27" fillId="3" borderId="39" xfId="1" applyFont="1" applyFill="1" applyBorder="1" applyAlignment="1">
      <alignment horizontal="center" vertical="center"/>
    </xf>
    <xf numFmtId="0" fontId="27" fillId="3" borderId="20" xfId="1" applyFont="1" applyFill="1" applyBorder="1" applyAlignment="1">
      <alignment horizontal="center" vertical="center"/>
    </xf>
    <xf numFmtId="0" fontId="27" fillId="17" borderId="39" xfId="1" applyFont="1" applyFill="1" applyBorder="1" applyAlignment="1">
      <alignment horizontal="center" vertical="center" wrapText="1"/>
    </xf>
    <xf numFmtId="0" fontId="27" fillId="17" borderId="20" xfId="1" applyFont="1" applyFill="1" applyBorder="1" applyAlignment="1">
      <alignment horizontal="center" vertical="center" wrapText="1"/>
    </xf>
    <xf numFmtId="0" fontId="27" fillId="3" borderId="39" xfId="1" applyFont="1" applyFill="1" applyBorder="1" applyAlignment="1">
      <alignment horizontal="center" vertical="center" wrapText="1"/>
    </xf>
    <xf numFmtId="0" fontId="27" fillId="3" borderId="20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/>
    </xf>
    <xf numFmtId="0" fontId="6" fillId="4" borderId="51" xfId="1" applyFont="1" applyFill="1" applyBorder="1" applyAlignment="1">
      <alignment horizontal="left" vertical="center"/>
    </xf>
    <xf numFmtId="0" fontId="6" fillId="4" borderId="52" xfId="1" applyFont="1" applyFill="1" applyBorder="1" applyAlignment="1">
      <alignment horizontal="left" vertical="center" indent="1"/>
    </xf>
    <xf numFmtId="0" fontId="6" fillId="4" borderId="59" xfId="1" applyFont="1" applyFill="1" applyBorder="1" applyAlignment="1">
      <alignment horizontal="left" vertical="center" indent="1"/>
    </xf>
    <xf numFmtId="0" fontId="6" fillId="4" borderId="53" xfId="1" applyFont="1" applyFill="1" applyBorder="1" applyAlignment="1">
      <alignment horizontal="left" vertical="center" indent="1"/>
    </xf>
    <xf numFmtId="0" fontId="27" fillId="0" borderId="39" xfId="2" applyFont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0" fontId="27" fillId="0" borderId="40" xfId="2" applyFont="1" applyBorder="1" applyAlignment="1">
      <alignment horizontal="center" vertical="center" wrapText="1"/>
    </xf>
    <xf numFmtId="0" fontId="27" fillId="0" borderId="36" xfId="2" applyFont="1" applyBorder="1" applyAlignment="1">
      <alignment horizontal="center" vertical="center" wrapText="1"/>
    </xf>
    <xf numFmtId="0" fontId="27" fillId="8" borderId="39" xfId="1" applyFont="1" applyFill="1" applyBorder="1" applyAlignment="1">
      <alignment horizontal="center" vertical="center"/>
    </xf>
    <xf numFmtId="0" fontId="27" fillId="8" borderId="20" xfId="1" applyFont="1" applyFill="1" applyBorder="1" applyAlignment="1">
      <alignment horizontal="center" vertical="center"/>
    </xf>
    <xf numFmtId="0" fontId="32" fillId="0" borderId="39" xfId="2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 wrapText="1"/>
    </xf>
    <xf numFmtId="0" fontId="27" fillId="3" borderId="23" xfId="1" applyFont="1" applyFill="1" applyBorder="1" applyAlignment="1">
      <alignment horizontal="center" vertical="center"/>
    </xf>
    <xf numFmtId="0" fontId="30" fillId="4" borderId="6" xfId="1" applyFont="1" applyFill="1" applyBorder="1" applyAlignment="1">
      <alignment horizontal="center" vertical="center" wrapText="1"/>
    </xf>
    <xf numFmtId="0" fontId="30" fillId="4" borderId="11" xfId="1" applyFont="1" applyFill="1" applyBorder="1" applyAlignment="1">
      <alignment horizontal="center" vertical="center" wrapText="1"/>
    </xf>
    <xf numFmtId="0" fontId="27" fillId="8" borderId="26" xfId="2" applyFont="1" applyFill="1" applyBorder="1" applyAlignment="1">
      <alignment horizontal="center" vertical="center"/>
    </xf>
    <xf numFmtId="0" fontId="27" fillId="8" borderId="18" xfId="2" applyFont="1" applyFill="1" applyBorder="1" applyAlignment="1">
      <alignment horizontal="center" vertical="center"/>
    </xf>
    <xf numFmtId="0" fontId="27" fillId="3" borderId="29" xfId="1" applyFont="1" applyFill="1" applyBorder="1" applyAlignment="1">
      <alignment horizontal="center" vertical="center"/>
    </xf>
    <xf numFmtId="0" fontId="27" fillId="3" borderId="0" xfId="1" applyFont="1" applyFill="1" applyBorder="1" applyAlignment="1">
      <alignment horizontal="center" vertical="center"/>
    </xf>
    <xf numFmtId="0" fontId="27" fillId="0" borderId="30" xfId="2" applyFont="1" applyBorder="1" applyAlignment="1">
      <alignment horizontal="center" vertical="center" wrapText="1"/>
    </xf>
    <xf numFmtId="0" fontId="27" fillId="0" borderId="21" xfId="2" applyFont="1" applyBorder="1" applyAlignment="1">
      <alignment horizontal="center" vertical="center" wrapText="1"/>
    </xf>
    <xf numFmtId="0" fontId="32" fillId="0" borderId="39" xfId="2" applyFont="1" applyBorder="1" applyAlignment="1">
      <alignment horizontal="center" vertical="center" wrapText="1"/>
    </xf>
    <xf numFmtId="0" fontId="32" fillId="0" borderId="20" xfId="2" applyFont="1" applyBorder="1" applyAlignment="1">
      <alignment horizontal="center" vertical="center" wrapText="1"/>
    </xf>
    <xf numFmtId="0" fontId="27" fillId="8" borderId="4" xfId="2" applyFont="1" applyFill="1" applyBorder="1" applyAlignment="1">
      <alignment horizontal="center" vertical="center"/>
    </xf>
    <xf numFmtId="0" fontId="27" fillId="3" borderId="16" xfId="1" applyFont="1" applyFill="1" applyBorder="1" applyAlignment="1">
      <alignment horizontal="center" vertical="center"/>
    </xf>
    <xf numFmtId="0" fontId="27" fillId="3" borderId="17" xfId="1" applyFont="1" applyFill="1" applyBorder="1" applyAlignment="1">
      <alignment horizontal="center" vertical="center"/>
    </xf>
    <xf numFmtId="0" fontId="27" fillId="0" borderId="32" xfId="2" applyFont="1" applyBorder="1" applyAlignment="1">
      <alignment horizontal="center" vertical="center" wrapText="1"/>
    </xf>
    <xf numFmtId="0" fontId="32" fillId="0" borderId="6" xfId="2" applyFont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7" fillId="8" borderId="6" xfId="1" applyFont="1" applyFill="1" applyBorder="1" applyAlignment="1">
      <alignment horizontal="center" vertical="center"/>
    </xf>
    <xf numFmtId="0" fontId="27" fillId="3" borderId="6" xfId="1" applyFont="1" applyFill="1" applyBorder="1" applyAlignment="1">
      <alignment horizontal="center" vertical="center"/>
    </xf>
    <xf numFmtId="0" fontId="27" fillId="17" borderId="6" xfId="1" applyFont="1" applyFill="1" applyBorder="1" applyAlignment="1">
      <alignment horizontal="center" vertical="center" wrapText="1"/>
    </xf>
    <xf numFmtId="0" fontId="27" fillId="0" borderId="34" xfId="2" applyFont="1" applyBorder="1" applyAlignment="1">
      <alignment horizontal="center" vertical="center" wrapText="1"/>
    </xf>
    <xf numFmtId="0" fontId="28" fillId="3" borderId="6" xfId="3" applyFont="1" applyFill="1" applyBorder="1" applyAlignment="1" applyProtection="1">
      <alignment horizontal="center" vertical="center" wrapText="1"/>
    </xf>
    <xf numFmtId="0" fontId="27" fillId="3" borderId="25" xfId="1" applyFont="1" applyFill="1" applyBorder="1" applyAlignment="1">
      <alignment horizontal="center" vertical="center"/>
    </xf>
    <xf numFmtId="0" fontId="27" fillId="3" borderId="25" xfId="1" applyFont="1" applyFill="1" applyBorder="1" applyAlignment="1">
      <alignment horizontal="center" vertical="center" wrapText="1"/>
    </xf>
    <xf numFmtId="0" fontId="28" fillId="3" borderId="25" xfId="3" applyFont="1" applyFill="1" applyBorder="1" applyAlignment="1" applyProtection="1">
      <alignment horizontal="center" vertical="center" wrapText="1"/>
    </xf>
    <xf numFmtId="0" fontId="27" fillId="0" borderId="42" xfId="2" applyFont="1" applyBorder="1" applyAlignment="1">
      <alignment horizontal="center" vertical="center" wrapText="1"/>
    </xf>
    <xf numFmtId="0" fontId="27" fillId="8" borderId="25" xfId="1" applyFont="1" applyFill="1" applyBorder="1" applyAlignment="1">
      <alignment horizontal="center" vertical="center"/>
    </xf>
    <xf numFmtId="0" fontId="27" fillId="17" borderId="25" xfId="1" applyFont="1" applyFill="1" applyBorder="1" applyAlignment="1">
      <alignment horizontal="center" vertical="center"/>
    </xf>
    <xf numFmtId="0" fontId="27" fillId="17" borderId="20" xfId="1" applyFont="1" applyFill="1" applyBorder="1" applyAlignment="1">
      <alignment horizontal="center" vertical="center"/>
    </xf>
    <xf numFmtId="0" fontId="27" fillId="0" borderId="25" xfId="2" applyFont="1" applyBorder="1" applyAlignment="1">
      <alignment horizontal="center" vertical="center" wrapText="1"/>
    </xf>
    <xf numFmtId="0" fontId="32" fillId="0" borderId="25" xfId="2" applyFont="1" applyBorder="1" applyAlignment="1">
      <alignment horizontal="center" vertical="center" wrapText="1"/>
    </xf>
    <xf numFmtId="0" fontId="27" fillId="0" borderId="28" xfId="2" applyFont="1" applyBorder="1" applyAlignment="1">
      <alignment horizontal="center" vertical="center" wrapText="1"/>
    </xf>
    <xf numFmtId="0" fontId="27" fillId="8" borderId="27" xfId="2" applyFont="1" applyFill="1" applyBorder="1" applyAlignment="1">
      <alignment horizontal="center" vertical="center"/>
    </xf>
    <xf numFmtId="0" fontId="28" fillId="3" borderId="39" xfId="3" applyFont="1" applyFill="1" applyBorder="1" applyAlignment="1" applyProtection="1">
      <alignment horizontal="center" vertical="center" wrapText="1"/>
    </xf>
    <xf numFmtId="0" fontId="32" fillId="0" borderId="25" xfId="2" applyFont="1" applyFill="1" applyBorder="1" applyAlignment="1">
      <alignment horizontal="center" vertical="center" wrapText="1"/>
    </xf>
    <xf numFmtId="0" fontId="27" fillId="0" borderId="39" xfId="1" applyFont="1" applyFill="1" applyBorder="1" applyAlignment="1">
      <alignment horizontal="center" vertical="center" wrapText="1"/>
    </xf>
    <xf numFmtId="0" fontId="27" fillId="0" borderId="20" xfId="1" applyFont="1" applyFill="1" applyBorder="1" applyAlignment="1">
      <alignment horizontal="center" vertical="center" wrapText="1"/>
    </xf>
    <xf numFmtId="0" fontId="27" fillId="0" borderId="39" xfId="2" applyFont="1" applyFill="1" applyBorder="1" applyAlignment="1">
      <alignment horizontal="center" vertical="center" wrapText="1"/>
    </xf>
    <xf numFmtId="0" fontId="27" fillId="0" borderId="20" xfId="2" applyFont="1" applyFill="1" applyBorder="1" applyAlignment="1">
      <alignment horizontal="center" vertical="center" wrapText="1"/>
    </xf>
    <xf numFmtId="0" fontId="27" fillId="0" borderId="40" xfId="2" applyFont="1" applyFill="1" applyBorder="1" applyAlignment="1">
      <alignment horizontal="center" vertical="center" wrapText="1"/>
    </xf>
    <xf numFmtId="0" fontId="27" fillId="0" borderId="36" xfId="2" applyFont="1" applyFill="1" applyBorder="1" applyAlignment="1">
      <alignment horizontal="center" vertical="center" wrapText="1"/>
    </xf>
    <xf numFmtId="0" fontId="27" fillId="0" borderId="25" xfId="1" applyFont="1" applyFill="1" applyBorder="1" applyAlignment="1">
      <alignment horizontal="center" vertical="center" wrapText="1"/>
    </xf>
    <xf numFmtId="0" fontId="27" fillId="0" borderId="3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29" xfId="1" applyFont="1" applyFill="1" applyBorder="1" applyAlignment="1">
      <alignment horizontal="center" vertical="center"/>
    </xf>
    <xf numFmtId="0" fontId="27" fillId="0" borderId="30" xfId="2" applyFont="1" applyFill="1" applyBorder="1" applyAlignment="1">
      <alignment horizontal="center" vertical="center" wrapText="1"/>
    </xf>
    <xf numFmtId="0" fontId="27" fillId="0" borderId="21" xfId="2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26" fillId="7" borderId="29" xfId="1" applyFont="1" applyFill="1" applyBorder="1" applyAlignment="1">
      <alignment horizontal="left" vertical="center" wrapText="1"/>
    </xf>
    <xf numFmtId="0" fontId="26" fillId="7" borderId="0" xfId="1" applyFont="1" applyFill="1" applyBorder="1" applyAlignment="1">
      <alignment horizontal="left" vertical="center" wrapText="1"/>
    </xf>
    <xf numFmtId="0" fontId="26" fillId="17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71" xfId="1" applyFont="1" applyFill="1" applyBorder="1" applyAlignment="1">
      <alignment horizontal="center" vertical="center" wrapText="1"/>
    </xf>
    <xf numFmtId="0" fontId="6" fillId="4" borderId="72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6" fillId="4" borderId="4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4" fillId="2" borderId="29" xfId="2" applyFill="1" applyBorder="1" applyAlignment="1">
      <alignment horizontal="center"/>
    </xf>
    <xf numFmtId="0" fontId="6" fillId="17" borderId="4" xfId="1" applyFont="1" applyFill="1" applyBorder="1" applyAlignment="1">
      <alignment horizontal="center" vertical="center" wrapText="1"/>
    </xf>
    <xf numFmtId="0" fontId="6" fillId="17" borderId="9" xfId="1" applyFont="1" applyFill="1" applyBorder="1" applyAlignment="1">
      <alignment horizontal="center" vertical="center" wrapText="1"/>
    </xf>
    <xf numFmtId="0" fontId="35" fillId="0" borderId="77" xfId="0" applyFont="1" applyBorder="1" applyAlignment="1">
      <alignment horizontal="center" textRotation="90" wrapText="1" readingOrder="1"/>
    </xf>
    <xf numFmtId="0" fontId="35" fillId="0" borderId="78" xfId="0" applyFont="1" applyBorder="1" applyAlignment="1">
      <alignment horizontal="center" textRotation="90" wrapText="1" readingOrder="1"/>
    </xf>
    <xf numFmtId="0" fontId="35" fillId="0" borderId="79" xfId="0" applyFont="1" applyBorder="1" applyAlignment="1">
      <alignment horizontal="center" textRotation="90" wrapText="1" readingOrder="1"/>
    </xf>
  </cellXfs>
  <cellStyles count="6">
    <cellStyle name="Hyperlink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3 2" xfId="5" xr:uid="{00000000-0005-0000-0000-000004000000}"/>
    <cellStyle name="Normal 7 15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snat/AppData/Local/Microsoft/Windows/Temporary%20Internet%20Files/Content.Outlook/WWAR1KVC/nand_100s_4LM_DR_L06A_Rev2.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ign%20Rules/SXP/Design%20Rule%20to%20upload/SXP10%20Design%20Rules%20Rev%202.9%20for%20S15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snat/AppData/Local/Microsoft/Windows/Temporary%20Internet%20Files/Content.Outlook/WWAR1KVC/PCMS-80s-Rev0%205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snat/AppData/Local/Microsoft/Windows/Temporary%20Internet%20Files/Content.Outlook/WWAR1KVC/PCMS-80s-Rev0%20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notes"/>
      <sheetName val="100s Clean Sheet"/>
      <sheetName val="100s Sizing"/>
      <sheetName val="100s_spread_sheet"/>
      <sheetName val="21nm Metal Cap Spacing"/>
      <sheetName val="21nm_spread_sheet"/>
      <sheetName val="100s BE Summary"/>
      <sheetName val="100s Layer definition"/>
      <sheetName val="100s Generators_old"/>
      <sheetName val="L04X Strap Cells"/>
      <sheetName val="Current_Sheet"/>
      <sheetName val="Master_Sheet"/>
      <sheetName val="L06A Block Size"/>
      <sheetName val="L06A_patterning table "/>
      <sheetName val="Valid Device List"/>
      <sheetName val="21nm Sizing"/>
      <sheetName val="29nm Sizing"/>
      <sheetName val="35nm Sizing"/>
      <sheetName val="35nm generators"/>
      <sheetName val="50nm Sizing"/>
      <sheetName val="70nm Sizing"/>
      <sheetName val="90nm Sizing"/>
      <sheetName val="21nm patterning table"/>
      <sheetName val="21nm Generator Algos"/>
      <sheetName val="Mask Table"/>
      <sheetName val="100s Generators"/>
      <sheetName val="100s_masktable"/>
      <sheetName val="M0 Array min spacing matrix"/>
      <sheetName val="M1 Array min spacing matrix"/>
      <sheetName val="WL-WL spacing guidelines"/>
      <sheetName val="M1_M0 Voltage based Rules"/>
      <sheetName val="Reticle Field Rules"/>
      <sheetName val="Antenna Rules"/>
      <sheetName val="polyplug-polyslot-usage-table"/>
      <sheetName val="String Height Elements"/>
      <sheetName val="L06A Block Size_Old"/>
      <sheetName val="Drawn Layer"/>
      <sheetName val="DFAT"/>
      <sheetName val="METAL_CON_Summary"/>
      <sheetName val="SXP_BE_Summary"/>
      <sheetName val="SXP10_Design_Rules"/>
      <sheetName val="SXP_Overlay"/>
      <sheetName val="SXP10_Siz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B1">
            <v>0.05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SXP10_Design_Rules"/>
      <sheetName val="Metal Rule Diagrams"/>
      <sheetName val="ESD Latchup_design rules"/>
      <sheetName val="Device List"/>
      <sheetName val="Allowed Transistor Sizes"/>
      <sheetName val="Antenna Rules"/>
      <sheetName val="SXP10_Sizing"/>
      <sheetName val="SXP_BE_Summary"/>
      <sheetName val="Patterning Table"/>
      <sheetName val="BE Schematic"/>
      <sheetName val="Sz_Polarity"/>
      <sheetName val="Overlay_table"/>
      <sheetName val="SXP_Overlay"/>
      <sheetName val="SXP Layer Definition"/>
      <sheetName val="Generator Algo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AA</v>
          </cell>
          <cell r="C5">
            <v>22</v>
          </cell>
          <cell r="D5">
            <v>0</v>
          </cell>
        </row>
        <row r="6">
          <cell r="B6" t="str">
            <v>NRES</v>
          </cell>
          <cell r="C6">
            <v>22</v>
          </cell>
          <cell r="D6">
            <v>0</v>
          </cell>
        </row>
        <row r="7">
          <cell r="B7" t="str">
            <v>PRES</v>
          </cell>
          <cell r="C7">
            <v>22</v>
          </cell>
          <cell r="D7">
            <v>0</v>
          </cell>
        </row>
        <row r="8">
          <cell r="B8" t="str">
            <v>DNW</v>
          </cell>
          <cell r="C8">
            <v>15</v>
          </cell>
          <cell r="D8">
            <v>0</v>
          </cell>
        </row>
        <row r="9">
          <cell r="B9" t="str">
            <v>NWL</v>
          </cell>
          <cell r="C9">
            <v>10</v>
          </cell>
          <cell r="D9">
            <v>0</v>
          </cell>
        </row>
        <row r="10">
          <cell r="B10" t="str">
            <v>PWL</v>
          </cell>
          <cell r="C10">
            <v>12</v>
          </cell>
          <cell r="D10">
            <v>0</v>
          </cell>
        </row>
        <row r="11">
          <cell r="B11" t="str">
            <v>LVPWL</v>
          </cell>
          <cell r="C11">
            <v>11</v>
          </cell>
          <cell r="D11">
            <v>0</v>
          </cell>
        </row>
        <row r="12">
          <cell r="B12" t="str">
            <v>LVNWL</v>
          </cell>
          <cell r="C12">
            <v>13</v>
          </cell>
          <cell r="D12">
            <v>0</v>
          </cell>
        </row>
        <row r="13">
          <cell r="B13" t="str">
            <v>HVNVT</v>
          </cell>
          <cell r="C13">
            <v>14</v>
          </cell>
          <cell r="D13">
            <v>0</v>
          </cell>
        </row>
        <row r="14">
          <cell r="B14" t="str">
            <v>HVPVT</v>
          </cell>
          <cell r="C14">
            <v>16</v>
          </cell>
          <cell r="D14">
            <v>0</v>
          </cell>
        </row>
        <row r="15">
          <cell r="B15" t="str">
            <v>GTOX</v>
          </cell>
          <cell r="C15">
            <v>35</v>
          </cell>
          <cell r="D15">
            <v>0</v>
          </cell>
        </row>
        <row r="16">
          <cell r="B16" t="str">
            <v>NPOLY</v>
          </cell>
          <cell r="C16">
            <v>17</v>
          </cell>
          <cell r="D16">
            <v>0</v>
          </cell>
        </row>
        <row r="17">
          <cell r="B17" t="str">
            <v>POLY</v>
          </cell>
          <cell r="C17">
            <v>33</v>
          </cell>
          <cell r="D17">
            <v>0</v>
          </cell>
        </row>
        <row r="18">
          <cell r="B18" t="str">
            <v>LVNG</v>
          </cell>
          <cell r="C18">
            <v>33</v>
          </cell>
          <cell r="D18">
            <v>-0.2</v>
          </cell>
        </row>
        <row r="19">
          <cell r="B19" t="str">
            <v>LVPG</v>
          </cell>
          <cell r="C19">
            <v>33</v>
          </cell>
          <cell r="D19">
            <v>0.08</v>
          </cell>
        </row>
        <row r="20">
          <cell r="B20" t="str">
            <v>HVNG</v>
          </cell>
          <cell r="C20">
            <v>33</v>
          </cell>
          <cell r="D20">
            <v>0</v>
          </cell>
        </row>
        <row r="21">
          <cell r="B21" t="str">
            <v>HVPG</v>
          </cell>
          <cell r="C21">
            <v>33</v>
          </cell>
          <cell r="D21">
            <v>0</v>
          </cell>
        </row>
        <row r="22">
          <cell r="B22" t="str">
            <v>HVNLVTG</v>
          </cell>
          <cell r="C22">
            <v>33</v>
          </cell>
          <cell r="D22">
            <v>0</v>
          </cell>
        </row>
        <row r="23">
          <cell r="B23" t="str">
            <v>HVPLVTG</v>
          </cell>
          <cell r="C23">
            <v>33</v>
          </cell>
          <cell r="D23">
            <v>0</v>
          </cell>
        </row>
        <row r="24">
          <cell r="B24" t="str">
            <v>PRESN</v>
          </cell>
          <cell r="C24">
            <v>33</v>
          </cell>
          <cell r="D24">
            <v>-0.14000000000000001</v>
          </cell>
        </row>
        <row r="25">
          <cell r="B25" t="str">
            <v>PRESW</v>
          </cell>
          <cell r="C25">
            <v>33</v>
          </cell>
          <cell r="D25">
            <v>-0.3</v>
          </cell>
        </row>
        <row r="26">
          <cell r="B26" t="str">
            <v>LVNLDD</v>
          </cell>
          <cell r="C26">
            <v>39</v>
          </cell>
          <cell r="D26">
            <v>0</v>
          </cell>
        </row>
        <row r="27">
          <cell r="B27" t="str">
            <v>HVNLDD</v>
          </cell>
          <cell r="C27">
            <v>21</v>
          </cell>
          <cell r="D27">
            <v>0</v>
          </cell>
        </row>
        <row r="28">
          <cell r="B28" t="str">
            <v>HVPLDD</v>
          </cell>
          <cell r="C28">
            <v>38</v>
          </cell>
          <cell r="D28">
            <v>0</v>
          </cell>
        </row>
        <row r="29">
          <cell r="B29" t="str">
            <v>LVPLDD</v>
          </cell>
          <cell r="C29">
            <v>34</v>
          </cell>
          <cell r="D29">
            <v>0</v>
          </cell>
        </row>
        <row r="30">
          <cell r="B30" t="str">
            <v>SPACER</v>
          </cell>
          <cell r="C30">
            <v>30</v>
          </cell>
          <cell r="D30">
            <v>0</v>
          </cell>
        </row>
        <row r="31">
          <cell r="B31" t="str">
            <v>NSD</v>
          </cell>
          <cell r="C31">
            <v>36</v>
          </cell>
          <cell r="D31">
            <v>0</v>
          </cell>
        </row>
        <row r="32">
          <cell r="B32" t="str">
            <v>PSD</v>
          </cell>
          <cell r="C32">
            <v>37</v>
          </cell>
          <cell r="D32">
            <v>0</v>
          </cell>
        </row>
        <row r="33">
          <cell r="B33" t="str">
            <v>CONT</v>
          </cell>
          <cell r="C33">
            <v>60</v>
          </cell>
          <cell r="D33">
            <v>0</v>
          </cell>
        </row>
        <row r="34">
          <cell r="B34" t="str">
            <v>RCONT</v>
          </cell>
          <cell r="C34">
            <v>60</v>
          </cell>
          <cell r="D34">
            <v>0</v>
          </cell>
        </row>
        <row r="35">
          <cell r="B35" t="str">
            <v>CONT_T</v>
          </cell>
          <cell r="C35">
            <v>60</v>
          </cell>
          <cell r="D35">
            <v>0.1</v>
          </cell>
        </row>
        <row r="36">
          <cell r="B36" t="str">
            <v>CONT_G</v>
          </cell>
          <cell r="C36">
            <v>60</v>
          </cell>
          <cell r="D36">
            <v>-3.181818181818187E-2</v>
          </cell>
        </row>
        <row r="37">
          <cell r="B37" t="str">
            <v>CONT_B</v>
          </cell>
          <cell r="C37">
            <v>60</v>
          </cell>
          <cell r="D37">
            <v>-0.1</v>
          </cell>
        </row>
        <row r="38">
          <cell r="B38" t="str">
            <v>RCONT_T</v>
          </cell>
          <cell r="C38">
            <v>60</v>
          </cell>
          <cell r="D38">
            <v>0.1</v>
          </cell>
        </row>
        <row r="39">
          <cell r="B39" t="str">
            <v>RCONT_G</v>
          </cell>
          <cell r="C39">
            <v>60</v>
          </cell>
          <cell r="D39">
            <v>-3.181818181818187E-2</v>
          </cell>
        </row>
        <row r="40">
          <cell r="B40" t="str">
            <v>RCONT_B</v>
          </cell>
          <cell r="C40">
            <v>60</v>
          </cell>
          <cell r="D40">
            <v>-0.1</v>
          </cell>
        </row>
        <row r="41">
          <cell r="B41" t="str">
            <v>M1</v>
          </cell>
          <cell r="C41">
            <v>91</v>
          </cell>
          <cell r="D41">
            <v>0</v>
          </cell>
        </row>
        <row r="42">
          <cell r="B42" t="str">
            <v>M1_T</v>
          </cell>
          <cell r="C42">
            <v>91</v>
          </cell>
          <cell r="D42">
            <v>0.1</v>
          </cell>
        </row>
        <row r="43">
          <cell r="B43" t="str">
            <v>M1_B</v>
          </cell>
          <cell r="C43">
            <v>91</v>
          </cell>
          <cell r="D43">
            <v>0</v>
          </cell>
        </row>
        <row r="44">
          <cell r="B44" t="str">
            <v>V1</v>
          </cell>
          <cell r="C44">
            <v>61</v>
          </cell>
          <cell r="D44">
            <v>0.08</v>
          </cell>
        </row>
        <row r="45">
          <cell r="B45" t="str">
            <v>V1_T</v>
          </cell>
          <cell r="C45">
            <v>61</v>
          </cell>
          <cell r="D45">
            <v>0.25</v>
          </cell>
        </row>
        <row r="46">
          <cell r="B46" t="str">
            <v>V1_B</v>
          </cell>
          <cell r="C46">
            <v>61</v>
          </cell>
          <cell r="D46">
            <v>-0.1</v>
          </cell>
        </row>
        <row r="47">
          <cell r="B47" t="str">
            <v>M2</v>
          </cell>
          <cell r="C47">
            <v>92</v>
          </cell>
          <cell r="D47">
            <v>0</v>
          </cell>
        </row>
        <row r="48">
          <cell r="B48" t="str">
            <v>M2_T</v>
          </cell>
          <cell r="C48">
            <v>92</v>
          </cell>
          <cell r="D48">
            <v>0.1</v>
          </cell>
        </row>
        <row r="49">
          <cell r="B49" t="str">
            <v>M2_B</v>
          </cell>
          <cell r="C49">
            <v>92</v>
          </cell>
          <cell r="D49">
            <v>0</v>
          </cell>
        </row>
        <row r="50">
          <cell r="B50" t="str">
            <v>V2</v>
          </cell>
          <cell r="C50">
            <v>62</v>
          </cell>
          <cell r="D50">
            <v>0.08</v>
          </cell>
        </row>
        <row r="51">
          <cell r="B51" t="str">
            <v>V2_T</v>
          </cell>
          <cell r="C51">
            <v>62</v>
          </cell>
          <cell r="D51">
            <v>0.25</v>
          </cell>
        </row>
        <row r="52">
          <cell r="B52" t="str">
            <v>V2_B</v>
          </cell>
          <cell r="C52">
            <v>62</v>
          </cell>
          <cell r="D52">
            <v>-0.1</v>
          </cell>
        </row>
        <row r="53">
          <cell r="B53" t="str">
            <v>M3</v>
          </cell>
          <cell r="C53">
            <v>93</v>
          </cell>
          <cell r="D53">
            <v>0</v>
          </cell>
        </row>
        <row r="54">
          <cell r="B54" t="str">
            <v>M3_T</v>
          </cell>
          <cell r="C54">
            <v>93</v>
          </cell>
          <cell r="D54">
            <v>0.1</v>
          </cell>
        </row>
        <row r="55">
          <cell r="B55" t="str">
            <v>M3_B</v>
          </cell>
          <cell r="C55">
            <v>93</v>
          </cell>
          <cell r="D55">
            <v>0</v>
          </cell>
        </row>
        <row r="56">
          <cell r="B56" t="str">
            <v>V3</v>
          </cell>
          <cell r="C56">
            <v>63</v>
          </cell>
          <cell r="D56">
            <v>0.08</v>
          </cell>
        </row>
        <row r="57">
          <cell r="B57" t="str">
            <v>V3_T</v>
          </cell>
          <cell r="C57">
            <v>63</v>
          </cell>
          <cell r="D57">
            <v>0.25</v>
          </cell>
        </row>
        <row r="58">
          <cell r="B58" t="str">
            <v>V3_B</v>
          </cell>
          <cell r="C58">
            <v>63</v>
          </cell>
          <cell r="D58">
            <v>-0.1</v>
          </cell>
        </row>
        <row r="59">
          <cell r="B59" t="str">
            <v>M4</v>
          </cell>
          <cell r="C59">
            <v>94</v>
          </cell>
          <cell r="D59">
            <v>0</v>
          </cell>
        </row>
        <row r="60">
          <cell r="B60" t="str">
            <v>M4_T</v>
          </cell>
          <cell r="C60">
            <v>94</v>
          </cell>
          <cell r="D60">
            <v>0.1</v>
          </cell>
        </row>
        <row r="61">
          <cell r="B61" t="str">
            <v>M4_B</v>
          </cell>
          <cell r="C61">
            <v>94</v>
          </cell>
          <cell r="D61">
            <v>0</v>
          </cell>
        </row>
        <row r="62">
          <cell r="B62" t="str">
            <v>AV0</v>
          </cell>
          <cell r="C62">
            <v>64</v>
          </cell>
          <cell r="D62">
            <v>0</v>
          </cell>
        </row>
        <row r="63">
          <cell r="B63" t="str">
            <v>AV0_T</v>
          </cell>
          <cell r="C63">
            <v>64</v>
          </cell>
          <cell r="D63">
            <v>-0.13</v>
          </cell>
        </row>
        <row r="64">
          <cell r="B64" t="str">
            <v>AV0_B</v>
          </cell>
          <cell r="C64">
            <v>64</v>
          </cell>
          <cell r="D64">
            <v>-0.27</v>
          </cell>
        </row>
        <row r="65">
          <cell r="B65" t="str">
            <v>AM1</v>
          </cell>
          <cell r="C65">
            <v>51</v>
          </cell>
          <cell r="D65">
            <v>0</v>
          </cell>
        </row>
        <row r="66">
          <cell r="B66" t="str">
            <v>AM1_T</v>
          </cell>
          <cell r="C66">
            <v>51</v>
          </cell>
          <cell r="D66">
            <v>-0.01</v>
          </cell>
        </row>
        <row r="67">
          <cell r="B67" t="str">
            <v>AM1_B</v>
          </cell>
          <cell r="C67">
            <v>51</v>
          </cell>
          <cell r="D67">
            <v>0</v>
          </cell>
        </row>
        <row r="68">
          <cell r="B68" t="str">
            <v>AM1C</v>
          </cell>
          <cell r="C68">
            <v>52</v>
          </cell>
          <cell r="D68">
            <v>0</v>
          </cell>
        </row>
        <row r="69">
          <cell r="B69" t="str">
            <v>AV1</v>
          </cell>
          <cell r="C69">
            <v>65</v>
          </cell>
          <cell r="D69">
            <v>0</v>
          </cell>
        </row>
        <row r="70">
          <cell r="B70" t="str">
            <v>AV1_T</v>
          </cell>
          <cell r="C70">
            <v>65</v>
          </cell>
          <cell r="D70">
            <v>-0.13</v>
          </cell>
        </row>
        <row r="71">
          <cell r="B71" t="str">
            <v>AV1_B</v>
          </cell>
          <cell r="C71">
            <v>65</v>
          </cell>
          <cell r="D71">
            <v>-0.27</v>
          </cell>
        </row>
        <row r="72">
          <cell r="B72" t="str">
            <v>AM2</v>
          </cell>
          <cell r="C72">
            <v>55</v>
          </cell>
          <cell r="D72">
            <v>0</v>
          </cell>
        </row>
        <row r="73">
          <cell r="B73" t="str">
            <v>AM2_T</v>
          </cell>
          <cell r="C73">
            <v>55</v>
          </cell>
          <cell r="D73">
            <v>-0.01</v>
          </cell>
        </row>
        <row r="74">
          <cell r="B74" t="str">
            <v>AM2_B</v>
          </cell>
          <cell r="C74">
            <v>55</v>
          </cell>
          <cell r="D74">
            <v>0</v>
          </cell>
        </row>
        <row r="75">
          <cell r="B75" t="str">
            <v>AM2C</v>
          </cell>
          <cell r="C75">
            <v>56</v>
          </cell>
          <cell r="D75">
            <v>0</v>
          </cell>
        </row>
        <row r="76">
          <cell r="B76" t="str">
            <v>AM3</v>
          </cell>
          <cell r="C76">
            <v>57</v>
          </cell>
          <cell r="D76">
            <v>0</v>
          </cell>
        </row>
        <row r="77">
          <cell r="B77" t="str">
            <v>AM3_T</v>
          </cell>
          <cell r="C77">
            <v>57</v>
          </cell>
          <cell r="D77">
            <v>-0.01</v>
          </cell>
        </row>
        <row r="78">
          <cell r="B78" t="str">
            <v>AM3_B</v>
          </cell>
          <cell r="C78">
            <v>57</v>
          </cell>
          <cell r="D78">
            <v>0</v>
          </cell>
        </row>
        <row r="79">
          <cell r="B79" t="str">
            <v>AM3C</v>
          </cell>
          <cell r="C79">
            <v>58</v>
          </cell>
          <cell r="D79">
            <v>0</v>
          </cell>
        </row>
        <row r="80">
          <cell r="B80" t="str">
            <v>AV3</v>
          </cell>
          <cell r="C80">
            <v>66</v>
          </cell>
          <cell r="D80">
            <v>0</v>
          </cell>
        </row>
        <row r="81">
          <cell r="B81" t="str">
            <v>AV3_T</v>
          </cell>
          <cell r="C81">
            <v>66</v>
          </cell>
          <cell r="D81">
            <v>-0.13</v>
          </cell>
        </row>
        <row r="82">
          <cell r="B82" t="str">
            <v>AV3_B</v>
          </cell>
          <cell r="C82">
            <v>66</v>
          </cell>
          <cell r="D82">
            <v>-0.27</v>
          </cell>
        </row>
        <row r="83">
          <cell r="B83" t="str">
            <v>AM4</v>
          </cell>
          <cell r="C83">
            <v>53</v>
          </cell>
          <cell r="D83">
            <v>0</v>
          </cell>
        </row>
        <row r="84">
          <cell r="B84" t="str">
            <v>AM4_T</v>
          </cell>
          <cell r="C84">
            <v>53</v>
          </cell>
          <cell r="D84">
            <v>-0.01</v>
          </cell>
        </row>
        <row r="85">
          <cell r="B85" t="str">
            <v>AM4_B</v>
          </cell>
          <cell r="C85">
            <v>53</v>
          </cell>
          <cell r="D85">
            <v>0</v>
          </cell>
        </row>
        <row r="86">
          <cell r="B86" t="str">
            <v>AM4C</v>
          </cell>
          <cell r="C86">
            <v>54</v>
          </cell>
          <cell r="D86">
            <v>0</v>
          </cell>
        </row>
        <row r="87">
          <cell r="B87" t="str">
            <v>TV1</v>
          </cell>
          <cell r="C87">
            <v>67</v>
          </cell>
          <cell r="D87">
            <v>0</v>
          </cell>
        </row>
        <row r="88">
          <cell r="B88" t="str">
            <v>TV1_T</v>
          </cell>
          <cell r="C88">
            <v>67</v>
          </cell>
          <cell r="D88">
            <v>0</v>
          </cell>
        </row>
        <row r="89">
          <cell r="B89" t="str">
            <v>TV1_B</v>
          </cell>
          <cell r="C89">
            <v>67</v>
          </cell>
          <cell r="D89">
            <v>-0.6</v>
          </cell>
        </row>
        <row r="90">
          <cell r="B90" t="str">
            <v>TM1</v>
          </cell>
          <cell r="C90">
            <v>75</v>
          </cell>
          <cell r="D90">
            <v>0</v>
          </cell>
        </row>
        <row r="91">
          <cell r="B91" t="str">
            <v>TM1_T</v>
          </cell>
          <cell r="C91">
            <v>75</v>
          </cell>
          <cell r="D91">
            <v>0</v>
          </cell>
        </row>
        <row r="92">
          <cell r="B92" t="str">
            <v>TM1_B</v>
          </cell>
          <cell r="C92">
            <v>75</v>
          </cell>
          <cell r="D92">
            <v>0.6</v>
          </cell>
        </row>
        <row r="93">
          <cell r="B93" t="str">
            <v>PASS</v>
          </cell>
          <cell r="C93" t="str">
            <v>8X</v>
          </cell>
          <cell r="D93">
            <v>0</v>
          </cell>
        </row>
        <row r="94">
          <cell r="B94" t="str">
            <v>DUMMY</v>
          </cell>
          <cell r="D94">
            <v>0</v>
          </cell>
        </row>
        <row r="95">
          <cell r="B95" t="str">
            <v>PASS82</v>
          </cell>
          <cell r="C95">
            <v>82</v>
          </cell>
          <cell r="D95">
            <v>-30</v>
          </cell>
        </row>
        <row r="96">
          <cell r="B96" t="str">
            <v>PASS83</v>
          </cell>
          <cell r="C96">
            <v>83</v>
          </cell>
          <cell r="D96">
            <v>-30</v>
          </cell>
        </row>
      </sheetData>
      <sheetData sheetId="8">
        <row r="2">
          <cell r="D2">
            <v>50</v>
          </cell>
        </row>
      </sheetData>
      <sheetData sheetId="9"/>
      <sheetData sheetId="10"/>
      <sheetData sheetId="11"/>
      <sheetData sheetId="12"/>
      <sheetData sheetId="13">
        <row r="2">
          <cell r="C2">
            <v>22</v>
          </cell>
          <cell r="D2">
            <v>15</v>
          </cell>
          <cell r="E2">
            <v>10</v>
          </cell>
          <cell r="F2">
            <v>12</v>
          </cell>
          <cell r="G2">
            <v>11</v>
          </cell>
          <cell r="H2">
            <v>14</v>
          </cell>
          <cell r="I2">
            <v>19</v>
          </cell>
          <cell r="J2">
            <v>35</v>
          </cell>
          <cell r="K2">
            <v>33</v>
          </cell>
          <cell r="L2">
            <v>39</v>
          </cell>
          <cell r="M2">
            <v>31</v>
          </cell>
          <cell r="N2">
            <v>38</v>
          </cell>
          <cell r="O2">
            <v>34</v>
          </cell>
          <cell r="P2">
            <v>36</v>
          </cell>
          <cell r="Q2">
            <v>37</v>
          </cell>
          <cell r="R2">
            <v>60</v>
          </cell>
          <cell r="S2">
            <v>91</v>
          </cell>
          <cell r="T2">
            <v>61</v>
          </cell>
          <cell r="U2">
            <v>92</v>
          </cell>
          <cell r="V2">
            <v>62</v>
          </cell>
          <cell r="W2">
            <v>93</v>
          </cell>
          <cell r="X2">
            <v>63</v>
          </cell>
          <cell r="Y2">
            <v>94</v>
          </cell>
          <cell r="Z2">
            <v>64</v>
          </cell>
          <cell r="AA2">
            <v>51</v>
          </cell>
          <cell r="AB2">
            <v>52</v>
          </cell>
          <cell r="AC2">
            <v>65</v>
          </cell>
          <cell r="AD2">
            <v>55</v>
          </cell>
          <cell r="AE2">
            <v>56</v>
          </cell>
          <cell r="AF2">
            <v>57</v>
          </cell>
          <cell r="AG2">
            <v>58</v>
          </cell>
          <cell r="AH2">
            <v>66</v>
          </cell>
          <cell r="AI2">
            <v>53</v>
          </cell>
          <cell r="AJ2">
            <v>54</v>
          </cell>
          <cell r="AK2">
            <v>67</v>
          </cell>
          <cell r="AL2">
            <v>75</v>
          </cell>
          <cell r="AM2" t="str">
            <v>8X</v>
          </cell>
        </row>
        <row r="3">
          <cell r="B3">
            <v>22</v>
          </cell>
          <cell r="C3">
            <v>10</v>
          </cell>
          <cell r="D3">
            <v>89.582364335844588</v>
          </cell>
          <cell r="E3">
            <v>43.011626335213137</v>
          </cell>
          <cell r="F3">
            <v>43.011626335213137</v>
          </cell>
          <cell r="G3">
            <v>43.011626335213137</v>
          </cell>
          <cell r="H3">
            <v>64.22616289332565</v>
          </cell>
          <cell r="I3">
            <v>89.582364335844588</v>
          </cell>
          <cell r="J3">
            <v>89.582364335844588</v>
          </cell>
          <cell r="K3">
            <v>17.4928556845359</v>
          </cell>
          <cell r="L3">
            <v>43.011626335213137</v>
          </cell>
          <cell r="M3">
            <v>89.582364335844588</v>
          </cell>
          <cell r="N3">
            <v>89.582364335844588</v>
          </cell>
          <cell r="O3">
            <v>43.011626335213137</v>
          </cell>
          <cell r="P3">
            <v>33.911649915626342</v>
          </cell>
          <cell r="Q3">
            <v>33.911649915626342</v>
          </cell>
          <cell r="R3">
            <v>23.706539182259398</v>
          </cell>
          <cell r="S3">
            <v>28.600699292150182</v>
          </cell>
          <cell r="T3">
            <v>32.771939216347882</v>
          </cell>
          <cell r="U3">
            <v>36.469165057620941</v>
          </cell>
          <cell r="V3">
            <v>39.824615503479748</v>
          </cell>
          <cell r="W3">
            <v>42.918527467749875</v>
          </cell>
          <cell r="X3">
            <v>45.803929962395152</v>
          </cell>
          <cell r="Y3">
            <v>48.518037882832814</v>
          </cell>
          <cell r="Z3">
            <v>53.359628934242039</v>
          </cell>
          <cell r="AA3">
            <v>54.288580751388224</v>
          </cell>
          <cell r="AB3">
            <v>60.547502012882411</v>
          </cell>
          <cell r="AC3">
            <v>55.145262715848951</v>
          </cell>
          <cell r="AD3">
            <v>56.044625076808217</v>
          </cell>
          <cell r="AE3">
            <v>61.367743970265032</v>
          </cell>
          <cell r="AF3">
            <v>57.203583803814254</v>
          </cell>
          <cell r="AG3">
            <v>63.174361888348344</v>
          </cell>
          <cell r="AH3">
            <v>55.87486017879597</v>
          </cell>
          <cell r="AI3">
            <v>56.597261417846006</v>
          </cell>
          <cell r="AJ3">
            <v>62.625873247404698</v>
          </cell>
          <cell r="AK3">
            <v>55.263007518592403</v>
          </cell>
          <cell r="AL3">
            <v>62.880839689049957</v>
          </cell>
          <cell r="AM3">
            <v>108.87607634370372</v>
          </cell>
        </row>
        <row r="4">
          <cell r="B4">
            <v>15</v>
          </cell>
          <cell r="C4">
            <v>89.582364335844588</v>
          </cell>
          <cell r="D4">
            <v>80</v>
          </cell>
          <cell r="E4">
            <v>99.121138007995043</v>
          </cell>
          <cell r="F4">
            <v>99.121138007995043</v>
          </cell>
          <cell r="G4">
            <v>99.121138007995043</v>
          </cell>
          <cell r="H4">
            <v>110</v>
          </cell>
          <cell r="I4">
            <v>126.49110640673518</v>
          </cell>
          <cell r="J4">
            <v>126.49110640673518</v>
          </cell>
          <cell r="K4">
            <v>91</v>
          </cell>
          <cell r="L4">
            <v>99.121138007995043</v>
          </cell>
          <cell r="M4">
            <v>126.49110640673518</v>
          </cell>
          <cell r="N4">
            <v>126.49110640673518</v>
          </cell>
          <cell r="O4">
            <v>99.121138007995043</v>
          </cell>
          <cell r="P4">
            <v>95.524865872714003</v>
          </cell>
          <cell r="Q4">
            <v>95.524865872714003</v>
          </cell>
          <cell r="R4">
            <v>92.395887354362259</v>
          </cell>
          <cell r="S4">
            <v>93.770997648526702</v>
          </cell>
          <cell r="T4">
            <v>95.12623192369179</v>
          </cell>
          <cell r="U4">
            <v>96.462427918853464</v>
          </cell>
          <cell r="V4">
            <v>97.780366127357084</v>
          </cell>
          <cell r="W4">
            <v>99.080775128175105</v>
          </cell>
          <cell r="X4">
            <v>100.36433629531956</v>
          </cell>
          <cell r="Y4">
            <v>101.63168797181321</v>
          </cell>
          <cell r="Z4">
            <v>104.03004373737426</v>
          </cell>
          <cell r="AA4">
            <v>104.50956893988226</v>
          </cell>
          <cell r="AB4">
            <v>107.89346597454362</v>
          </cell>
          <cell r="AC4">
            <v>105.10589897812586</v>
          </cell>
          <cell r="AD4">
            <v>105.58053797930754</v>
          </cell>
          <cell r="AE4">
            <v>108.93117092916977</v>
          </cell>
          <cell r="AF4">
            <v>106.05305276134204</v>
          </cell>
          <cell r="AG4">
            <v>109.38921336219582</v>
          </cell>
          <cell r="AH4">
            <v>105.34229919647662</v>
          </cell>
          <cell r="AI4">
            <v>105.72724341436317</v>
          </cell>
          <cell r="AJ4">
            <v>109.07336980216573</v>
          </cell>
          <cell r="AK4">
            <v>105.01904589168576</v>
          </cell>
          <cell r="AL4">
            <v>109.21996154549771</v>
          </cell>
          <cell r="AM4">
            <v>140.81548210335399</v>
          </cell>
        </row>
        <row r="5">
          <cell r="B5">
            <v>10</v>
          </cell>
          <cell r="C5">
            <v>43.011626335213137</v>
          </cell>
          <cell r="D5">
            <v>99.121138007995043</v>
          </cell>
          <cell r="E5">
            <v>30</v>
          </cell>
          <cell r="F5">
            <v>60.415229867972862</v>
          </cell>
          <cell r="G5">
            <v>60.415229867972862</v>
          </cell>
          <cell r="H5">
            <v>76.974021591703263</v>
          </cell>
          <cell r="I5">
            <v>99.121138007995043</v>
          </cell>
          <cell r="J5">
            <v>99.121138007995043</v>
          </cell>
          <cell r="K5">
            <v>45.891175622335062</v>
          </cell>
          <cell r="L5">
            <v>60.415229867972862</v>
          </cell>
          <cell r="M5">
            <v>99.121138007995043</v>
          </cell>
          <cell r="N5">
            <v>99.121138007995043</v>
          </cell>
          <cell r="O5">
            <v>60.415229867972862</v>
          </cell>
          <cell r="P5">
            <v>54.313902456001081</v>
          </cell>
          <cell r="Q5">
            <v>54.313902456001081</v>
          </cell>
          <cell r="R5">
            <v>48.60041152089147</v>
          </cell>
          <cell r="S5">
            <v>51.166395221864121</v>
          </cell>
          <cell r="T5">
            <v>53.609700614720843</v>
          </cell>
          <cell r="U5">
            <v>55.946402922797461</v>
          </cell>
          <cell r="V5">
            <v>58.189346103904619</v>
          </cell>
          <cell r="W5">
            <v>60.348985078458448</v>
          </cell>
          <cell r="X5">
            <v>62.433965115151864</v>
          </cell>
          <cell r="Y5">
            <v>64.451532177288072</v>
          </cell>
          <cell r="Z5">
            <v>68.170741524498624</v>
          </cell>
          <cell r="AA5">
            <v>68.90029027515051</v>
          </cell>
          <cell r="AB5">
            <v>73.932401557098089</v>
          </cell>
          <cell r="AC5">
            <v>69.801504281784645</v>
          </cell>
          <cell r="AD5">
            <v>70.514182970520196</v>
          </cell>
          <cell r="AE5">
            <v>75.438716850169186</v>
          </cell>
          <cell r="AF5">
            <v>71.219730412295164</v>
          </cell>
          <cell r="AG5">
            <v>76.098620224022454</v>
          </cell>
          <cell r="AH5">
            <v>70.156966867161515</v>
          </cell>
          <cell r="AI5">
            <v>70.733655355848811</v>
          </cell>
          <cell r="AJ5">
            <v>75.643902596309772</v>
          </cell>
          <cell r="AK5">
            <v>69.670653793401428</v>
          </cell>
          <cell r="AL5">
            <v>75.855125074051529</v>
          </cell>
          <cell r="AM5">
            <v>116.8503316212667</v>
          </cell>
        </row>
        <row r="6">
          <cell r="B6">
            <v>12</v>
          </cell>
          <cell r="C6">
            <v>43.011626335213137</v>
          </cell>
          <cell r="D6">
            <v>99.121138007995043</v>
          </cell>
          <cell r="E6">
            <v>60.415229867972862</v>
          </cell>
          <cell r="F6">
            <v>30</v>
          </cell>
          <cell r="G6">
            <v>60.415229867972862</v>
          </cell>
          <cell r="H6">
            <v>76.974021591703263</v>
          </cell>
          <cell r="I6">
            <v>99.121138007995043</v>
          </cell>
          <cell r="J6">
            <v>99.121138007995043</v>
          </cell>
          <cell r="K6">
            <v>45.891175622335062</v>
          </cell>
          <cell r="L6">
            <v>60.415229867972862</v>
          </cell>
          <cell r="M6">
            <v>99.121138007995043</v>
          </cell>
          <cell r="N6">
            <v>99.121138007995043</v>
          </cell>
          <cell r="O6">
            <v>60.415229867972862</v>
          </cell>
          <cell r="P6">
            <v>54.313902456001081</v>
          </cell>
          <cell r="Q6">
            <v>54.313902456001081</v>
          </cell>
          <cell r="R6">
            <v>48.60041152089147</v>
          </cell>
          <cell r="S6">
            <v>51.166395221864121</v>
          </cell>
          <cell r="T6">
            <v>53.609700614720843</v>
          </cell>
          <cell r="U6">
            <v>55.946402922797461</v>
          </cell>
          <cell r="V6">
            <v>58.189346103904619</v>
          </cell>
          <cell r="W6">
            <v>60.348985078458448</v>
          </cell>
          <cell r="X6">
            <v>62.433965115151864</v>
          </cell>
          <cell r="Y6">
            <v>64.451532177288072</v>
          </cell>
          <cell r="Z6">
            <v>68.170741524498624</v>
          </cell>
          <cell r="AA6">
            <v>68.90029027515051</v>
          </cell>
          <cell r="AB6">
            <v>73.932401557098089</v>
          </cell>
          <cell r="AC6">
            <v>69.801504281784645</v>
          </cell>
          <cell r="AD6">
            <v>70.514182970520196</v>
          </cell>
          <cell r="AE6">
            <v>75.438716850169186</v>
          </cell>
          <cell r="AF6">
            <v>71.219730412295164</v>
          </cell>
          <cell r="AG6">
            <v>76.098620224022454</v>
          </cell>
          <cell r="AH6">
            <v>70.156966867161515</v>
          </cell>
          <cell r="AI6">
            <v>70.733655355848811</v>
          </cell>
          <cell r="AJ6">
            <v>75.643902596309772</v>
          </cell>
          <cell r="AK6">
            <v>69.670653793401428</v>
          </cell>
          <cell r="AL6">
            <v>75.855125074051529</v>
          </cell>
          <cell r="AM6">
            <v>116.8503316212667</v>
          </cell>
        </row>
        <row r="7">
          <cell r="B7">
            <v>11</v>
          </cell>
          <cell r="C7">
            <v>43.011626335213137</v>
          </cell>
          <cell r="D7">
            <v>99.121138007995043</v>
          </cell>
          <cell r="E7">
            <v>60.415229867972862</v>
          </cell>
          <cell r="F7">
            <v>60.415229867972862</v>
          </cell>
          <cell r="G7">
            <v>30</v>
          </cell>
          <cell r="H7">
            <v>76.974021591703263</v>
          </cell>
          <cell r="I7">
            <v>99.121138007995043</v>
          </cell>
          <cell r="J7">
            <v>99.121138007995043</v>
          </cell>
          <cell r="K7">
            <v>45.891175622335062</v>
          </cell>
          <cell r="L7">
            <v>60.415229867972862</v>
          </cell>
          <cell r="M7">
            <v>99.121138007995043</v>
          </cell>
          <cell r="N7">
            <v>99.121138007995043</v>
          </cell>
          <cell r="O7">
            <v>60.415229867972862</v>
          </cell>
          <cell r="P7">
            <v>54.313902456001081</v>
          </cell>
          <cell r="Q7">
            <v>54.313902456001081</v>
          </cell>
          <cell r="R7">
            <v>48.60041152089147</v>
          </cell>
          <cell r="S7">
            <v>51.166395221864121</v>
          </cell>
          <cell r="T7">
            <v>53.609700614720843</v>
          </cell>
          <cell r="U7">
            <v>55.946402922797461</v>
          </cell>
          <cell r="V7">
            <v>58.189346103904619</v>
          </cell>
          <cell r="W7">
            <v>60.348985078458448</v>
          </cell>
          <cell r="X7">
            <v>62.433965115151864</v>
          </cell>
          <cell r="Y7">
            <v>64.451532177288072</v>
          </cell>
          <cell r="Z7">
            <v>68.170741524498624</v>
          </cell>
          <cell r="AA7">
            <v>68.90029027515051</v>
          </cell>
          <cell r="AB7">
            <v>73.932401557098089</v>
          </cell>
          <cell r="AC7">
            <v>69.801504281784645</v>
          </cell>
          <cell r="AD7">
            <v>70.514182970520196</v>
          </cell>
          <cell r="AE7">
            <v>75.438716850169186</v>
          </cell>
          <cell r="AF7">
            <v>71.219730412295164</v>
          </cell>
          <cell r="AG7">
            <v>76.098620224022454</v>
          </cell>
          <cell r="AH7">
            <v>70.156966867161515</v>
          </cell>
          <cell r="AI7">
            <v>70.733655355848811</v>
          </cell>
          <cell r="AJ7">
            <v>75.643902596309772</v>
          </cell>
          <cell r="AK7">
            <v>69.670653793401428</v>
          </cell>
          <cell r="AL7">
            <v>75.855125074051529</v>
          </cell>
          <cell r="AM7">
            <v>116.8503316212667</v>
          </cell>
        </row>
        <row r="8">
          <cell r="B8">
            <v>14</v>
          </cell>
          <cell r="C8">
            <v>64.22616289332565</v>
          </cell>
          <cell r="D8">
            <v>110</v>
          </cell>
          <cell r="E8">
            <v>76.974021591703263</v>
          </cell>
          <cell r="F8">
            <v>76.974021591703263</v>
          </cell>
          <cell r="G8">
            <v>76.974021591703263</v>
          </cell>
          <cell r="H8">
            <v>80</v>
          </cell>
          <cell r="I8">
            <v>110</v>
          </cell>
          <cell r="J8">
            <v>110</v>
          </cell>
          <cell r="K8">
            <v>66.189122973491649</v>
          </cell>
          <cell r="L8">
            <v>76.974021591703263</v>
          </cell>
          <cell r="M8">
            <v>110</v>
          </cell>
          <cell r="N8">
            <v>110</v>
          </cell>
          <cell r="O8">
            <v>76.974021591703263</v>
          </cell>
          <cell r="P8">
            <v>72.284161474004804</v>
          </cell>
          <cell r="Q8">
            <v>72.284161474004804</v>
          </cell>
          <cell r="R8">
            <v>68.095521144932874</v>
          </cell>
          <cell r="S8">
            <v>69.949982130090646</v>
          </cell>
          <cell r="T8">
            <v>71.756532803640951</v>
          </cell>
          <cell r="U8">
            <v>73.5187051028512</v>
          </cell>
          <cell r="V8">
            <v>75.23961722390672</v>
          </cell>
          <cell r="W8">
            <v>76.922038454528746</v>
          </cell>
          <cell r="X8">
            <v>78.568441501661468</v>
          </cell>
          <cell r="Y8">
            <v>80.181045141604386</v>
          </cell>
          <cell r="Z8">
            <v>83.200060096132148</v>
          </cell>
          <cell r="AA8">
            <v>83.798866340780521</v>
          </cell>
          <cell r="AB8">
            <v>87.982952894296517</v>
          </cell>
          <cell r="AC8">
            <v>84.541409971681915</v>
          </cell>
          <cell r="AD8">
            <v>85.130781741976264</v>
          </cell>
          <cell r="AE8">
            <v>89.252450946738705</v>
          </cell>
          <cell r="AF8">
            <v>85.716101171250202</v>
          </cell>
          <cell r="AG8">
            <v>89.810912477270833</v>
          </cell>
          <cell r="AH8">
            <v>84.8351342310484</v>
          </cell>
          <cell r="AI8">
            <v>85.312660256259747</v>
          </cell>
          <cell r="AJ8">
            <v>89.425947017630179</v>
          </cell>
          <cell r="AK8">
            <v>84.433405711246778</v>
          </cell>
          <cell r="AL8">
            <v>89.604687377391144</v>
          </cell>
          <cell r="AM8">
            <v>126.21014222319853</v>
          </cell>
        </row>
        <row r="9">
          <cell r="B9">
            <v>19</v>
          </cell>
          <cell r="C9">
            <v>89.582364335844588</v>
          </cell>
          <cell r="D9">
            <v>126.49110640673518</v>
          </cell>
          <cell r="E9">
            <v>99.121138007995043</v>
          </cell>
          <cell r="F9">
            <v>99.121138007995043</v>
          </cell>
          <cell r="G9">
            <v>99.121138007995043</v>
          </cell>
          <cell r="H9">
            <v>110</v>
          </cell>
          <cell r="I9">
            <v>80</v>
          </cell>
          <cell r="J9">
            <v>126.49110640673518</v>
          </cell>
          <cell r="K9">
            <v>91</v>
          </cell>
          <cell r="L9">
            <v>99.121138007995043</v>
          </cell>
          <cell r="M9">
            <v>126.49110640673518</v>
          </cell>
          <cell r="N9">
            <v>126.49110640673518</v>
          </cell>
          <cell r="O9">
            <v>99.121138007995043</v>
          </cell>
          <cell r="P9">
            <v>95.524865872714003</v>
          </cell>
          <cell r="Q9">
            <v>95.524865872714003</v>
          </cell>
          <cell r="R9">
            <v>92.395887354362259</v>
          </cell>
          <cell r="S9">
            <v>93.770997648526702</v>
          </cell>
          <cell r="T9">
            <v>95.12623192369179</v>
          </cell>
          <cell r="U9">
            <v>96.462427918853464</v>
          </cell>
          <cell r="V9">
            <v>97.780366127357084</v>
          </cell>
          <cell r="W9">
            <v>99.080775128175105</v>
          </cell>
          <cell r="X9">
            <v>100.36433629531956</v>
          </cell>
          <cell r="Y9">
            <v>101.63168797181321</v>
          </cell>
          <cell r="Z9">
            <v>104.03004373737426</v>
          </cell>
          <cell r="AA9">
            <v>104.50956893988226</v>
          </cell>
          <cell r="AB9">
            <v>107.89346597454362</v>
          </cell>
          <cell r="AC9">
            <v>105.10589897812586</v>
          </cell>
          <cell r="AD9">
            <v>105.58053797930754</v>
          </cell>
          <cell r="AE9">
            <v>108.93117092916977</v>
          </cell>
          <cell r="AF9">
            <v>106.05305276134204</v>
          </cell>
          <cell r="AG9">
            <v>109.38921336219582</v>
          </cell>
          <cell r="AH9">
            <v>105.34229919647662</v>
          </cell>
          <cell r="AI9">
            <v>105.72724341436317</v>
          </cell>
          <cell r="AJ9">
            <v>109.07336980216573</v>
          </cell>
          <cell r="AK9">
            <v>105.01904589168576</v>
          </cell>
          <cell r="AL9">
            <v>109.21996154549771</v>
          </cell>
          <cell r="AM9">
            <v>140.81548210335399</v>
          </cell>
        </row>
        <row r="10">
          <cell r="B10">
            <v>35</v>
          </cell>
          <cell r="C10">
            <v>89.582364335844588</v>
          </cell>
          <cell r="D10">
            <v>126.49110640673518</v>
          </cell>
          <cell r="E10">
            <v>99.121138007995043</v>
          </cell>
          <cell r="F10">
            <v>99.121138007995043</v>
          </cell>
          <cell r="G10">
            <v>99.121138007995043</v>
          </cell>
          <cell r="H10">
            <v>110</v>
          </cell>
          <cell r="I10">
            <v>126.49110640673518</v>
          </cell>
          <cell r="J10">
            <v>80</v>
          </cell>
          <cell r="K10">
            <v>91</v>
          </cell>
          <cell r="L10">
            <v>99.121138007995043</v>
          </cell>
          <cell r="M10">
            <v>126.49110640673518</v>
          </cell>
          <cell r="N10">
            <v>126.49110640673518</v>
          </cell>
          <cell r="O10">
            <v>99.121138007995043</v>
          </cell>
          <cell r="P10">
            <v>95.524865872714003</v>
          </cell>
          <cell r="Q10">
            <v>95.524865872714003</v>
          </cell>
          <cell r="R10">
            <v>92.395887354362259</v>
          </cell>
          <cell r="S10">
            <v>93.770997648526702</v>
          </cell>
          <cell r="T10">
            <v>95.12623192369179</v>
          </cell>
          <cell r="U10">
            <v>96.462427918853464</v>
          </cell>
          <cell r="V10">
            <v>97.780366127357084</v>
          </cell>
          <cell r="W10">
            <v>99.080775128175105</v>
          </cell>
          <cell r="X10">
            <v>100.36433629531956</v>
          </cell>
          <cell r="Y10">
            <v>101.63168797181321</v>
          </cell>
          <cell r="Z10">
            <v>104.03004373737426</v>
          </cell>
          <cell r="AA10">
            <v>104.50956893988226</v>
          </cell>
          <cell r="AB10">
            <v>107.89346597454362</v>
          </cell>
          <cell r="AC10">
            <v>105.10589897812586</v>
          </cell>
          <cell r="AD10">
            <v>105.58053797930754</v>
          </cell>
          <cell r="AE10">
            <v>108.93117092916977</v>
          </cell>
          <cell r="AF10">
            <v>106.05305276134204</v>
          </cell>
          <cell r="AG10">
            <v>109.38921336219582</v>
          </cell>
          <cell r="AH10">
            <v>105.34229919647662</v>
          </cell>
          <cell r="AI10">
            <v>105.72724341436317</v>
          </cell>
          <cell r="AJ10">
            <v>109.07336980216573</v>
          </cell>
          <cell r="AK10">
            <v>105.01904589168576</v>
          </cell>
          <cell r="AL10">
            <v>109.21996154549771</v>
          </cell>
          <cell r="AM10">
            <v>140.81548210335399</v>
          </cell>
        </row>
        <row r="11">
          <cell r="B11">
            <v>33</v>
          </cell>
          <cell r="C11">
            <v>17.4928556845359</v>
          </cell>
          <cell r="D11">
            <v>91</v>
          </cell>
          <cell r="E11">
            <v>45.891175622335062</v>
          </cell>
          <cell r="F11">
            <v>45.891175622335062</v>
          </cell>
          <cell r="G11">
            <v>45.891175622335062</v>
          </cell>
          <cell r="H11">
            <v>66.189122973491649</v>
          </cell>
          <cell r="I11">
            <v>91</v>
          </cell>
          <cell r="J11">
            <v>91</v>
          </cell>
          <cell r="K11">
            <v>10</v>
          </cell>
          <cell r="L11">
            <v>45.891175622335062</v>
          </cell>
          <cell r="M11">
            <v>91</v>
          </cell>
          <cell r="N11">
            <v>91</v>
          </cell>
          <cell r="O11">
            <v>45.891175622335062</v>
          </cell>
          <cell r="P11">
            <v>37.49666651850535</v>
          </cell>
          <cell r="Q11">
            <v>37.49666651850535</v>
          </cell>
          <cell r="R11">
            <v>17.4928556845359</v>
          </cell>
          <cell r="S11">
            <v>23.706539182259398</v>
          </cell>
          <cell r="T11">
            <v>28.600699292150182</v>
          </cell>
          <cell r="U11">
            <v>32.771939216347882</v>
          </cell>
          <cell r="V11">
            <v>36.469165057620941</v>
          </cell>
          <cell r="W11">
            <v>39.824615503479748</v>
          </cell>
          <cell r="X11">
            <v>42.918527467749875</v>
          </cell>
          <cell r="Y11">
            <v>45.803929962395152</v>
          </cell>
          <cell r="Z11">
            <v>50.904322016897545</v>
          </cell>
          <cell r="AA11">
            <v>51.877258986958822</v>
          </cell>
          <cell r="AB11">
            <v>58.395205282625724</v>
          </cell>
          <cell r="AC11">
            <v>53.068352150787575</v>
          </cell>
          <cell r="AD11">
            <v>54.002314765202421</v>
          </cell>
          <cell r="AE11">
            <v>60.290961179931443</v>
          </cell>
          <cell r="AF11">
            <v>54.920396939570637</v>
          </cell>
          <cell r="AG11">
            <v>61.11464636239009</v>
          </cell>
          <cell r="AH11">
            <v>53.535035257296691</v>
          </cell>
          <cell r="AI11">
            <v>54.288580751388224</v>
          </cell>
          <cell r="AJ11">
            <v>60.547502012882411</v>
          </cell>
          <cell r="AK11">
            <v>52.896124621752776</v>
          </cell>
          <cell r="AL11">
            <v>60.811183182043081</v>
          </cell>
          <cell r="AM11">
            <v>107.69401097554125</v>
          </cell>
        </row>
        <row r="12">
          <cell r="B12">
            <v>39</v>
          </cell>
          <cell r="C12">
            <v>43.011626335213137</v>
          </cell>
          <cell r="D12">
            <v>99.121138007995043</v>
          </cell>
          <cell r="E12">
            <v>60.415229867972862</v>
          </cell>
          <cell r="F12">
            <v>60.415229867972862</v>
          </cell>
          <cell r="G12">
            <v>60.415229867972862</v>
          </cell>
          <cell r="H12">
            <v>76.974021591703263</v>
          </cell>
          <cell r="I12">
            <v>99.121138007995043</v>
          </cell>
          <cell r="J12">
            <v>99.121138007995043</v>
          </cell>
          <cell r="K12">
            <v>45.891175622335062</v>
          </cell>
          <cell r="L12">
            <v>30</v>
          </cell>
          <cell r="M12">
            <v>99.121138007995043</v>
          </cell>
          <cell r="N12">
            <v>99.121138007995043</v>
          </cell>
          <cell r="O12">
            <v>60.415229867972862</v>
          </cell>
          <cell r="P12">
            <v>54.313902456001081</v>
          </cell>
          <cell r="Q12">
            <v>54.313902456001081</v>
          </cell>
          <cell r="R12">
            <v>48.60041152089147</v>
          </cell>
          <cell r="S12">
            <v>51.166395221864121</v>
          </cell>
          <cell r="T12">
            <v>53.609700614720843</v>
          </cell>
          <cell r="U12">
            <v>55.946402922797461</v>
          </cell>
          <cell r="V12">
            <v>58.189346103904619</v>
          </cell>
          <cell r="W12">
            <v>60.348985078458448</v>
          </cell>
          <cell r="X12">
            <v>62.433965115151864</v>
          </cell>
          <cell r="Y12">
            <v>64.451532177288072</v>
          </cell>
          <cell r="Z12">
            <v>68.170741524498624</v>
          </cell>
          <cell r="AA12">
            <v>68.90029027515051</v>
          </cell>
          <cell r="AB12">
            <v>73.932401557098089</v>
          </cell>
          <cell r="AC12">
            <v>69.801504281784645</v>
          </cell>
          <cell r="AD12">
            <v>70.514182970520196</v>
          </cell>
          <cell r="AE12">
            <v>75.438716850169186</v>
          </cell>
          <cell r="AF12">
            <v>71.219730412295164</v>
          </cell>
          <cell r="AG12">
            <v>76.098620224022454</v>
          </cell>
          <cell r="AH12">
            <v>70.156966867161515</v>
          </cell>
          <cell r="AI12">
            <v>70.733655355848811</v>
          </cell>
          <cell r="AJ12">
            <v>75.643902596309772</v>
          </cell>
          <cell r="AK12">
            <v>69.670653793401428</v>
          </cell>
          <cell r="AL12">
            <v>75.855125074051529</v>
          </cell>
          <cell r="AM12">
            <v>116.8503316212667</v>
          </cell>
        </row>
        <row r="13">
          <cell r="B13">
            <v>31</v>
          </cell>
          <cell r="C13">
            <v>89.582364335844588</v>
          </cell>
          <cell r="D13">
            <v>126.49110640673518</v>
          </cell>
          <cell r="E13">
            <v>99.121138007995043</v>
          </cell>
          <cell r="F13">
            <v>99.121138007995043</v>
          </cell>
          <cell r="G13">
            <v>99.121138007995043</v>
          </cell>
          <cell r="H13">
            <v>110</v>
          </cell>
          <cell r="I13">
            <v>126.49110640673518</v>
          </cell>
          <cell r="J13">
            <v>126.49110640673518</v>
          </cell>
          <cell r="K13">
            <v>91</v>
          </cell>
          <cell r="L13">
            <v>99.121138007995043</v>
          </cell>
          <cell r="M13">
            <v>80</v>
          </cell>
          <cell r="N13">
            <v>126.49110640673518</v>
          </cell>
          <cell r="O13">
            <v>99.121138007995043</v>
          </cell>
          <cell r="P13">
            <v>95.524865872714003</v>
          </cell>
          <cell r="Q13">
            <v>95.524865872714003</v>
          </cell>
          <cell r="R13">
            <v>92.395887354362259</v>
          </cell>
          <cell r="S13">
            <v>93.770997648526702</v>
          </cell>
          <cell r="T13">
            <v>95.12623192369179</v>
          </cell>
          <cell r="U13">
            <v>96.462427918853464</v>
          </cell>
          <cell r="V13">
            <v>97.780366127357084</v>
          </cell>
          <cell r="W13">
            <v>99.080775128175105</v>
          </cell>
          <cell r="X13">
            <v>100.36433629531956</v>
          </cell>
          <cell r="Y13">
            <v>101.63168797181321</v>
          </cell>
          <cell r="Z13">
            <v>104.03004373737426</v>
          </cell>
          <cell r="AA13">
            <v>104.50956893988226</v>
          </cell>
          <cell r="AB13">
            <v>107.89346597454362</v>
          </cell>
          <cell r="AC13">
            <v>105.10589897812586</v>
          </cell>
          <cell r="AD13">
            <v>105.58053797930754</v>
          </cell>
          <cell r="AE13">
            <v>108.93117092916977</v>
          </cell>
          <cell r="AF13">
            <v>106.05305276134204</v>
          </cell>
          <cell r="AG13">
            <v>109.38921336219582</v>
          </cell>
          <cell r="AH13">
            <v>105.34229919647662</v>
          </cell>
          <cell r="AI13">
            <v>105.72724341436317</v>
          </cell>
          <cell r="AJ13">
            <v>109.07336980216573</v>
          </cell>
          <cell r="AK13">
            <v>105.01904589168576</v>
          </cell>
          <cell r="AL13">
            <v>109.21996154549771</v>
          </cell>
          <cell r="AM13">
            <v>140.81548210335399</v>
          </cell>
        </row>
        <row r="14">
          <cell r="B14">
            <v>38</v>
          </cell>
          <cell r="C14">
            <v>89.582364335844588</v>
          </cell>
          <cell r="D14">
            <v>126.49110640673518</v>
          </cell>
          <cell r="E14">
            <v>99.121138007995043</v>
          </cell>
          <cell r="F14">
            <v>99.121138007995043</v>
          </cell>
          <cell r="G14">
            <v>99.121138007995043</v>
          </cell>
          <cell r="H14">
            <v>110</v>
          </cell>
          <cell r="I14">
            <v>126.49110640673518</v>
          </cell>
          <cell r="J14">
            <v>126.49110640673518</v>
          </cell>
          <cell r="K14">
            <v>91</v>
          </cell>
          <cell r="L14">
            <v>99.121138007995043</v>
          </cell>
          <cell r="M14">
            <v>126.49110640673518</v>
          </cell>
          <cell r="N14">
            <v>80</v>
          </cell>
          <cell r="O14">
            <v>99.121138007995043</v>
          </cell>
          <cell r="P14">
            <v>95.524865872714003</v>
          </cell>
          <cell r="Q14">
            <v>95.524865872714003</v>
          </cell>
          <cell r="R14">
            <v>92.395887354362259</v>
          </cell>
          <cell r="S14">
            <v>93.770997648526702</v>
          </cell>
          <cell r="T14">
            <v>95.12623192369179</v>
          </cell>
          <cell r="U14">
            <v>96.462427918853464</v>
          </cell>
          <cell r="V14">
            <v>97.780366127357084</v>
          </cell>
          <cell r="W14">
            <v>99.080775128175105</v>
          </cell>
          <cell r="X14">
            <v>100.36433629531956</v>
          </cell>
          <cell r="Y14">
            <v>101.63168797181321</v>
          </cell>
          <cell r="Z14">
            <v>104.03004373737426</v>
          </cell>
          <cell r="AA14">
            <v>104.50956893988226</v>
          </cell>
          <cell r="AB14">
            <v>107.89346597454362</v>
          </cell>
          <cell r="AC14">
            <v>105.10589897812586</v>
          </cell>
          <cell r="AD14">
            <v>105.58053797930754</v>
          </cell>
          <cell r="AE14">
            <v>108.93117092916977</v>
          </cell>
          <cell r="AF14">
            <v>106.05305276134204</v>
          </cell>
          <cell r="AG14">
            <v>109.38921336219582</v>
          </cell>
          <cell r="AH14">
            <v>105.34229919647662</v>
          </cell>
          <cell r="AI14">
            <v>105.72724341436317</v>
          </cell>
          <cell r="AJ14">
            <v>109.07336980216573</v>
          </cell>
          <cell r="AK14">
            <v>105.01904589168576</v>
          </cell>
          <cell r="AL14">
            <v>109.21996154549771</v>
          </cell>
          <cell r="AM14">
            <v>140.81548210335399</v>
          </cell>
        </row>
        <row r="15">
          <cell r="B15">
            <v>34</v>
          </cell>
          <cell r="C15">
            <v>43.011626335213137</v>
          </cell>
          <cell r="D15">
            <v>99.121138007995043</v>
          </cell>
          <cell r="E15">
            <v>60.415229867972862</v>
          </cell>
          <cell r="F15">
            <v>60.415229867972862</v>
          </cell>
          <cell r="G15">
            <v>60.415229867972862</v>
          </cell>
          <cell r="H15">
            <v>76.974021591703263</v>
          </cell>
          <cell r="I15">
            <v>99.121138007995043</v>
          </cell>
          <cell r="J15">
            <v>99.121138007995043</v>
          </cell>
          <cell r="K15">
            <v>45.891175622335062</v>
          </cell>
          <cell r="L15">
            <v>60.415229867972862</v>
          </cell>
          <cell r="M15">
            <v>99.121138007995043</v>
          </cell>
          <cell r="N15">
            <v>99.121138007995043</v>
          </cell>
          <cell r="O15">
            <v>30</v>
          </cell>
          <cell r="P15">
            <v>54.313902456001081</v>
          </cell>
          <cell r="Q15">
            <v>54.313902456001081</v>
          </cell>
          <cell r="R15">
            <v>48.60041152089147</v>
          </cell>
          <cell r="S15">
            <v>51.166395221864121</v>
          </cell>
          <cell r="T15">
            <v>53.609700614720843</v>
          </cell>
          <cell r="U15">
            <v>55.946402922797461</v>
          </cell>
          <cell r="V15">
            <v>58.189346103904619</v>
          </cell>
          <cell r="W15">
            <v>60.348985078458448</v>
          </cell>
          <cell r="X15">
            <v>62.433965115151864</v>
          </cell>
          <cell r="Y15">
            <v>64.451532177288072</v>
          </cell>
          <cell r="Z15">
            <v>68.170741524498624</v>
          </cell>
          <cell r="AA15">
            <v>68.90029027515051</v>
          </cell>
          <cell r="AB15">
            <v>73.932401557098089</v>
          </cell>
          <cell r="AC15">
            <v>69.801504281784645</v>
          </cell>
          <cell r="AD15">
            <v>70.514182970520196</v>
          </cell>
          <cell r="AE15">
            <v>75.438716850169186</v>
          </cell>
          <cell r="AF15">
            <v>71.219730412295164</v>
          </cell>
          <cell r="AG15">
            <v>76.098620224022454</v>
          </cell>
          <cell r="AH15">
            <v>70.156966867161515</v>
          </cell>
          <cell r="AI15">
            <v>70.733655355848811</v>
          </cell>
          <cell r="AJ15">
            <v>75.643902596309772</v>
          </cell>
          <cell r="AK15">
            <v>69.670653793401428</v>
          </cell>
          <cell r="AL15">
            <v>75.855125074051529</v>
          </cell>
          <cell r="AM15">
            <v>116.8503316212667</v>
          </cell>
        </row>
        <row r="16">
          <cell r="B16">
            <v>36</v>
          </cell>
          <cell r="C16">
            <v>33.911649915626342</v>
          </cell>
          <cell r="D16">
            <v>95.524865872714003</v>
          </cell>
          <cell r="E16">
            <v>54.313902456001081</v>
          </cell>
          <cell r="F16">
            <v>54.313902456001081</v>
          </cell>
          <cell r="G16">
            <v>54.313902456001081</v>
          </cell>
          <cell r="H16">
            <v>72.284161474004804</v>
          </cell>
          <cell r="I16">
            <v>95.524865872714003</v>
          </cell>
          <cell r="J16">
            <v>95.524865872714003</v>
          </cell>
          <cell r="K16">
            <v>37.49666651850535</v>
          </cell>
          <cell r="L16">
            <v>54.313902456001081</v>
          </cell>
          <cell r="M16">
            <v>95.524865872714003</v>
          </cell>
          <cell r="N16">
            <v>95.524865872714003</v>
          </cell>
          <cell r="O16">
            <v>54.313902456001081</v>
          </cell>
          <cell r="P16">
            <v>30</v>
          </cell>
          <cell r="Q16">
            <v>47.434164902525687</v>
          </cell>
          <cell r="R16">
            <v>40.767634221279017</v>
          </cell>
          <cell r="S16">
            <v>43.79497688091638</v>
          </cell>
          <cell r="T16">
            <v>46.626172907499068</v>
          </cell>
          <cell r="U16">
            <v>49.295030175464952</v>
          </cell>
          <cell r="V16">
            <v>51.82663407939976</v>
          </cell>
          <cell r="W16">
            <v>54.240206489282464</v>
          </cell>
          <cell r="X16">
            <v>56.550862062394771</v>
          </cell>
          <cell r="Y16">
            <v>58.770741019660456</v>
          </cell>
          <cell r="Z16">
            <v>62.827143815392411</v>
          </cell>
          <cell r="AA16">
            <v>63.618000597315223</v>
          </cell>
          <cell r="AB16">
            <v>69.036222376372834</v>
          </cell>
          <cell r="AC16">
            <v>64.592956272336693</v>
          </cell>
          <cell r="AD16">
            <v>65.362450994435633</v>
          </cell>
          <cell r="AE16">
            <v>70.647009844720245</v>
          </cell>
          <cell r="AF16">
            <v>66.122991462879227</v>
          </cell>
          <cell r="AG16">
            <v>71.351243857412882</v>
          </cell>
          <cell r="AH16">
            <v>64.976918978972833</v>
          </cell>
          <cell r="AI16">
            <v>65.599161580008015</v>
          </cell>
          <cell r="AJ16">
            <v>70.866070866106298</v>
          </cell>
          <cell r="AK16">
            <v>64.451532177288072</v>
          </cell>
          <cell r="AL16">
            <v>71.09149034870488</v>
          </cell>
          <cell r="AM16">
            <v>113.81564040148436</v>
          </cell>
        </row>
        <row r="17">
          <cell r="B17">
            <v>37</v>
          </cell>
          <cell r="C17">
            <v>33.911649915626342</v>
          </cell>
          <cell r="D17">
            <v>95.524865872714003</v>
          </cell>
          <cell r="E17">
            <v>54.313902456001081</v>
          </cell>
          <cell r="F17">
            <v>54.313902456001081</v>
          </cell>
          <cell r="G17">
            <v>54.313902456001081</v>
          </cell>
          <cell r="H17">
            <v>72.284161474004804</v>
          </cell>
          <cell r="I17">
            <v>95.524865872714003</v>
          </cell>
          <cell r="J17">
            <v>95.524865872714003</v>
          </cell>
          <cell r="K17">
            <v>37.49666651850535</v>
          </cell>
          <cell r="L17">
            <v>54.313902456001081</v>
          </cell>
          <cell r="M17">
            <v>95.524865872714003</v>
          </cell>
          <cell r="N17">
            <v>95.524865872714003</v>
          </cell>
          <cell r="O17">
            <v>54.313902456001081</v>
          </cell>
          <cell r="P17">
            <v>47.434164902525687</v>
          </cell>
          <cell r="Q17">
            <v>30</v>
          </cell>
          <cell r="R17">
            <v>40.767634221279017</v>
          </cell>
          <cell r="S17">
            <v>43.79497688091638</v>
          </cell>
          <cell r="T17">
            <v>46.626172907499068</v>
          </cell>
          <cell r="U17">
            <v>49.295030175464952</v>
          </cell>
          <cell r="V17">
            <v>51.82663407939976</v>
          </cell>
          <cell r="W17">
            <v>54.240206489282464</v>
          </cell>
          <cell r="X17">
            <v>56.550862062394771</v>
          </cell>
          <cell r="Y17">
            <v>58.770741019660456</v>
          </cell>
          <cell r="Z17">
            <v>62.827143815392411</v>
          </cell>
          <cell r="AA17">
            <v>63.618000597315223</v>
          </cell>
          <cell r="AB17">
            <v>69.036222376372834</v>
          </cell>
          <cell r="AC17">
            <v>64.592956272336693</v>
          </cell>
          <cell r="AD17">
            <v>65.362450994435633</v>
          </cell>
          <cell r="AE17">
            <v>70.647009844720245</v>
          </cell>
          <cell r="AF17">
            <v>66.122991462879227</v>
          </cell>
          <cell r="AG17">
            <v>71.351243857412882</v>
          </cell>
          <cell r="AH17">
            <v>64.976918978972833</v>
          </cell>
          <cell r="AI17">
            <v>65.599161580008015</v>
          </cell>
          <cell r="AJ17">
            <v>70.866070866106298</v>
          </cell>
          <cell r="AK17">
            <v>64.451532177288072</v>
          </cell>
          <cell r="AL17">
            <v>71.09149034870488</v>
          </cell>
          <cell r="AM17">
            <v>113.81564040148436</v>
          </cell>
        </row>
        <row r="18">
          <cell r="B18">
            <v>60</v>
          </cell>
          <cell r="C18">
            <v>23.706539182259398</v>
          </cell>
          <cell r="D18">
            <v>92.395887354362259</v>
          </cell>
          <cell r="E18">
            <v>48.60041152089147</v>
          </cell>
          <cell r="F18">
            <v>48.60041152089147</v>
          </cell>
          <cell r="G18">
            <v>48.60041152089147</v>
          </cell>
          <cell r="H18">
            <v>68.095521144932874</v>
          </cell>
          <cell r="I18">
            <v>92.395887354362259</v>
          </cell>
          <cell r="J18">
            <v>92.395887354362259</v>
          </cell>
          <cell r="K18">
            <v>17.4928556845359</v>
          </cell>
          <cell r="L18">
            <v>48.60041152089147</v>
          </cell>
          <cell r="M18">
            <v>92.395887354362259</v>
          </cell>
          <cell r="N18">
            <v>92.395887354362259</v>
          </cell>
          <cell r="O18">
            <v>48.60041152089147</v>
          </cell>
          <cell r="P18">
            <v>40.767634221279017</v>
          </cell>
          <cell r="Q18">
            <v>40.767634221279017</v>
          </cell>
          <cell r="R18">
            <v>10</v>
          </cell>
          <cell r="S18">
            <v>17.4928556845359</v>
          </cell>
          <cell r="T18">
            <v>23.706539182259398</v>
          </cell>
          <cell r="U18">
            <v>28.600699292150182</v>
          </cell>
          <cell r="V18">
            <v>32.771939216347882</v>
          </cell>
          <cell r="W18">
            <v>36.469165057620941</v>
          </cell>
          <cell r="X18">
            <v>39.824615503479748</v>
          </cell>
          <cell r="Y18">
            <v>42.918527467749875</v>
          </cell>
          <cell r="Z18">
            <v>48.324424466308962</v>
          </cell>
          <cell r="AA18">
            <v>49.348252248686578</v>
          </cell>
          <cell r="AB18">
            <v>56.160484328395889</v>
          </cell>
          <cell r="AC18">
            <v>50.598913031803363</v>
          </cell>
          <cell r="AD18">
            <v>51.577611422011394</v>
          </cell>
          <cell r="AE18">
            <v>58.129166517334482</v>
          </cell>
          <cell r="AF18">
            <v>52.538081426713717</v>
          </cell>
          <cell r="AG18">
            <v>58.98304841223451</v>
          </cell>
          <cell r="AH18">
            <v>51.088159097779211</v>
          </cell>
          <cell r="AI18">
            <v>51.877258986958822</v>
          </cell>
          <cell r="AJ18">
            <v>58.395205282625724</v>
          </cell>
          <cell r="AK18">
            <v>50.418250663822121</v>
          </cell>
          <cell r="AL18">
            <v>58.668560575490517</v>
          </cell>
          <cell r="AM18">
            <v>106.49882628461216</v>
          </cell>
        </row>
        <row r="19">
          <cell r="B19">
            <v>91</v>
          </cell>
          <cell r="C19">
            <v>28.600699292150182</v>
          </cell>
          <cell r="D19">
            <v>93.770997648526702</v>
          </cell>
          <cell r="E19">
            <v>51.166395221864121</v>
          </cell>
          <cell r="F19">
            <v>51.166395221864121</v>
          </cell>
          <cell r="G19">
            <v>51.166395221864121</v>
          </cell>
          <cell r="H19">
            <v>69.949982130090646</v>
          </cell>
          <cell r="I19">
            <v>93.770997648526702</v>
          </cell>
          <cell r="J19">
            <v>93.770997648526702</v>
          </cell>
          <cell r="K19">
            <v>23.706539182259398</v>
          </cell>
          <cell r="L19">
            <v>51.166395221864121</v>
          </cell>
          <cell r="M19">
            <v>93.770997648526702</v>
          </cell>
          <cell r="N19">
            <v>93.770997648526702</v>
          </cell>
          <cell r="O19">
            <v>51.166395221864121</v>
          </cell>
          <cell r="P19">
            <v>43.79497688091638</v>
          </cell>
          <cell r="Q19">
            <v>43.79497688091638</v>
          </cell>
          <cell r="R19">
            <v>17.4928556845359</v>
          </cell>
          <cell r="S19">
            <v>10</v>
          </cell>
          <cell r="T19">
            <v>16</v>
          </cell>
          <cell r="U19">
            <v>22.627416997969522</v>
          </cell>
          <cell r="V19">
            <v>27.712812921102035</v>
          </cell>
          <cell r="W19">
            <v>32</v>
          </cell>
          <cell r="X19">
            <v>35.777087639996637</v>
          </cell>
          <cell r="Y19">
            <v>39.191835884530846</v>
          </cell>
          <cell r="Z19">
            <v>45.254833995939045</v>
          </cell>
          <cell r="AA19">
            <v>46.346520905025869</v>
          </cell>
          <cell r="AB19">
            <v>53.833075334779082</v>
          </cell>
          <cell r="AC19">
            <v>48.002604096027959</v>
          </cell>
          <cell r="AD19">
            <v>49.033152050424015</v>
          </cell>
          <cell r="AE19">
            <v>55.883808030591467</v>
          </cell>
          <cell r="AF19">
            <v>50.04248195283683</v>
          </cell>
          <cell r="AG19">
            <v>56.771471708949036</v>
          </cell>
          <cell r="AH19">
            <v>48.518037882832814</v>
          </cell>
          <cell r="AI19">
            <v>49.348252248686578</v>
          </cell>
          <cell r="AJ19">
            <v>56.160484328395889</v>
          </cell>
          <cell r="AK19">
            <v>47.81213235152768</v>
          </cell>
          <cell r="AL19">
            <v>56.444663166680336</v>
          </cell>
          <cell r="AM19">
            <v>105.29007550571896</v>
          </cell>
        </row>
        <row r="20">
          <cell r="B20">
            <v>61</v>
          </cell>
          <cell r="C20">
            <v>32.771939216347882</v>
          </cell>
          <cell r="D20">
            <v>95.12623192369179</v>
          </cell>
          <cell r="E20">
            <v>53.609700614720843</v>
          </cell>
          <cell r="F20">
            <v>53.609700614720843</v>
          </cell>
          <cell r="G20">
            <v>53.609700614720843</v>
          </cell>
          <cell r="H20">
            <v>71.756532803640951</v>
          </cell>
          <cell r="I20">
            <v>95.12623192369179</v>
          </cell>
          <cell r="J20">
            <v>95.12623192369179</v>
          </cell>
          <cell r="K20">
            <v>28.600699292150182</v>
          </cell>
          <cell r="L20">
            <v>53.609700614720843</v>
          </cell>
          <cell r="M20">
            <v>95.12623192369179</v>
          </cell>
          <cell r="N20">
            <v>95.12623192369179</v>
          </cell>
          <cell r="O20">
            <v>53.609700614720843</v>
          </cell>
          <cell r="P20">
            <v>46.626172907499068</v>
          </cell>
          <cell r="Q20">
            <v>46.626172907499068</v>
          </cell>
          <cell r="R20">
            <v>23.706539182259398</v>
          </cell>
          <cell r="S20">
            <v>17.4928556845359</v>
          </cell>
          <cell r="T20">
            <v>10</v>
          </cell>
          <cell r="U20">
            <v>16</v>
          </cell>
          <cell r="V20">
            <v>22.627416997969522</v>
          </cell>
          <cell r="W20">
            <v>27.712812921102035</v>
          </cell>
          <cell r="X20">
            <v>32</v>
          </cell>
          <cell r="Y20">
            <v>35.777087639996637</v>
          </cell>
          <cell r="Z20">
            <v>42.332020977033451</v>
          </cell>
          <cell r="AA20">
            <v>43.497126341863094</v>
          </cell>
          <cell r="AB20">
            <v>51.400389103585589</v>
          </cell>
          <cell r="AC20">
            <v>45.257596047514497</v>
          </cell>
          <cell r="AD20">
            <v>46.349217900629135</v>
          </cell>
          <cell r="AE20">
            <v>53.54437412091022</v>
          </cell>
          <cell r="AF20">
            <v>47.415714694603103</v>
          </cell>
          <cell r="AG20">
            <v>54.470175325585288</v>
          </cell>
          <cell r="AH20">
            <v>45.803929962395152</v>
          </cell>
          <cell r="AI20">
            <v>46.682437811236895</v>
          </cell>
          <cell r="AJ20">
            <v>53.833075334779082</v>
          </cell>
          <cell r="AK20">
            <v>45.055521304275246</v>
          </cell>
          <cell r="AL20">
            <v>54.12947441089743</v>
          </cell>
          <cell r="AM20">
            <v>104.06728592598157</v>
          </cell>
        </row>
        <row r="21">
          <cell r="B21">
            <v>92</v>
          </cell>
          <cell r="C21">
            <v>36.469165057620941</v>
          </cell>
          <cell r="D21">
            <v>96.462427918853464</v>
          </cell>
          <cell r="E21">
            <v>55.946402922797461</v>
          </cell>
          <cell r="F21">
            <v>55.946402922797461</v>
          </cell>
          <cell r="G21">
            <v>55.946402922797461</v>
          </cell>
          <cell r="H21">
            <v>73.5187051028512</v>
          </cell>
          <cell r="I21">
            <v>96.462427918853464</v>
          </cell>
          <cell r="J21">
            <v>96.462427918853464</v>
          </cell>
          <cell r="K21">
            <v>32.771939216347882</v>
          </cell>
          <cell r="L21">
            <v>55.946402922797461</v>
          </cell>
          <cell r="M21">
            <v>96.462427918853464</v>
          </cell>
          <cell r="N21">
            <v>96.462427918853464</v>
          </cell>
          <cell r="O21">
            <v>55.946402922797461</v>
          </cell>
          <cell r="P21">
            <v>49.295030175464952</v>
          </cell>
          <cell r="Q21">
            <v>49.295030175464952</v>
          </cell>
          <cell r="R21">
            <v>28.600699292150182</v>
          </cell>
          <cell r="S21">
            <v>22.627416997969522</v>
          </cell>
          <cell r="T21">
            <v>17.4928556845359</v>
          </cell>
          <cell r="U21">
            <v>10</v>
          </cell>
          <cell r="V21">
            <v>16</v>
          </cell>
          <cell r="W21">
            <v>22.627416997969522</v>
          </cell>
          <cell r="X21">
            <v>27.712812921102035</v>
          </cell>
          <cell r="Y21">
            <v>32</v>
          </cell>
          <cell r="Z21">
            <v>39.191835884530846</v>
          </cell>
          <cell r="AA21">
            <v>40.447496832313369</v>
          </cell>
          <cell r="AB21">
            <v>48.846698967279252</v>
          </cell>
          <cell r="AC21">
            <v>42.334973721498869</v>
          </cell>
          <cell r="AD21">
            <v>43.5</v>
          </cell>
          <cell r="AE21">
            <v>51.097945164164869</v>
          </cell>
          <cell r="AF21">
            <v>44.63462781294362</v>
          </cell>
          <cell r="AG21">
            <v>52.067264187779259</v>
          </cell>
          <cell r="AH21">
            <v>42.918527467749875</v>
          </cell>
          <cell r="AI21">
            <v>43.85487430149584</v>
          </cell>
          <cell r="AJ21">
            <v>51.400389103585589</v>
          </cell>
          <cell r="AK21">
            <v>42.118879377305376</v>
          </cell>
          <cell r="AL21">
            <v>51.710733895391584</v>
          </cell>
          <cell r="AM21">
            <v>102.82995672468213</v>
          </cell>
        </row>
        <row r="22">
          <cell r="B22">
            <v>62</v>
          </cell>
          <cell r="C22">
            <v>39.824615503479748</v>
          </cell>
          <cell r="D22">
            <v>97.780366127357084</v>
          </cell>
          <cell r="E22">
            <v>58.189346103904619</v>
          </cell>
          <cell r="F22">
            <v>58.189346103904619</v>
          </cell>
          <cell r="G22">
            <v>58.189346103904619</v>
          </cell>
          <cell r="H22">
            <v>75.23961722390672</v>
          </cell>
          <cell r="I22">
            <v>97.780366127357084</v>
          </cell>
          <cell r="J22">
            <v>97.780366127357084</v>
          </cell>
          <cell r="K22">
            <v>36.469165057620941</v>
          </cell>
          <cell r="L22">
            <v>58.189346103904619</v>
          </cell>
          <cell r="M22">
            <v>97.780366127357084</v>
          </cell>
          <cell r="N22">
            <v>97.780366127357084</v>
          </cell>
          <cell r="O22">
            <v>58.189346103904619</v>
          </cell>
          <cell r="P22">
            <v>51.82663407939976</v>
          </cell>
          <cell r="Q22">
            <v>51.82663407939976</v>
          </cell>
          <cell r="R22">
            <v>32.771939216347882</v>
          </cell>
          <cell r="S22">
            <v>27.712812921102035</v>
          </cell>
          <cell r="T22">
            <v>22.627416997969522</v>
          </cell>
          <cell r="U22">
            <v>17.4928556845359</v>
          </cell>
          <cell r="V22">
            <v>10</v>
          </cell>
          <cell r="W22">
            <v>16</v>
          </cell>
          <cell r="X22">
            <v>22.627416997969522</v>
          </cell>
          <cell r="Y22">
            <v>27.712812921102035</v>
          </cell>
          <cell r="Z22">
            <v>35.777087639996637</v>
          </cell>
          <cell r="AA22">
            <v>37.148351242013419</v>
          </cell>
          <cell r="AB22">
            <v>46.151923036857305</v>
          </cell>
          <cell r="AC22">
            <v>39.195025194532022</v>
          </cell>
          <cell r="AD22">
            <v>40.450587140361755</v>
          </cell>
          <cell r="AE22">
            <v>48.528342234203713</v>
          </cell>
          <cell r="AF22">
            <v>41.668333300001329</v>
          </cell>
          <cell r="AG22">
            <v>49.547956567349985</v>
          </cell>
          <cell r="AH22">
            <v>39.824615503479748</v>
          </cell>
          <cell r="AI22">
            <v>40.831972766448601</v>
          </cell>
          <cell r="AJ22">
            <v>48.846698967279252</v>
          </cell>
          <cell r="AK22">
            <v>38.961519477556315</v>
          </cell>
          <cell r="AL22">
            <v>49.17316341257699</v>
          </cell>
          <cell r="AM22">
            <v>101.57755657624377</v>
          </cell>
        </row>
        <row r="23">
          <cell r="B23">
            <v>93</v>
          </cell>
          <cell r="C23">
            <v>42.918527467749875</v>
          </cell>
          <cell r="D23">
            <v>99.080775128175105</v>
          </cell>
          <cell r="E23">
            <v>60.348985078458448</v>
          </cell>
          <cell r="F23">
            <v>60.348985078458448</v>
          </cell>
          <cell r="G23">
            <v>60.348985078458448</v>
          </cell>
          <cell r="H23">
            <v>76.922038454528746</v>
          </cell>
          <cell r="I23">
            <v>99.080775128175105</v>
          </cell>
          <cell r="J23">
            <v>99.080775128175105</v>
          </cell>
          <cell r="K23">
            <v>39.824615503479748</v>
          </cell>
          <cell r="L23">
            <v>60.348985078458448</v>
          </cell>
          <cell r="M23">
            <v>99.080775128175105</v>
          </cell>
          <cell r="N23">
            <v>99.080775128175105</v>
          </cell>
          <cell r="O23">
            <v>60.348985078458448</v>
          </cell>
          <cell r="P23">
            <v>54.240206489282464</v>
          </cell>
          <cell r="Q23">
            <v>54.240206489282464</v>
          </cell>
          <cell r="R23">
            <v>36.469165057620941</v>
          </cell>
          <cell r="S23">
            <v>32</v>
          </cell>
          <cell r="T23">
            <v>27.712812921102035</v>
          </cell>
          <cell r="U23">
            <v>22.627416997969522</v>
          </cell>
          <cell r="V23">
            <v>17.4928556845359</v>
          </cell>
          <cell r="W23">
            <v>10</v>
          </cell>
          <cell r="X23">
            <v>16</v>
          </cell>
          <cell r="Y23">
            <v>22.627416997969522</v>
          </cell>
          <cell r="Z23">
            <v>32</v>
          </cell>
          <cell r="AA23">
            <v>33.526109228480422</v>
          </cell>
          <cell r="AB23">
            <v>43.289721643826724</v>
          </cell>
          <cell r="AC23">
            <v>35.78058132562969</v>
          </cell>
          <cell r="AD23">
            <v>37.151715976519846</v>
          </cell>
          <cell r="AE23">
            <v>45.814844755821227</v>
          </cell>
          <cell r="AF23">
            <v>38.474017206421266</v>
          </cell>
          <cell r="AG23">
            <v>46.893496350773425</v>
          </cell>
          <cell r="AH23">
            <v>36.469165057620941</v>
          </cell>
          <cell r="AI23">
            <v>37.566607512523674</v>
          </cell>
          <cell r="AJ23">
            <v>46.151923036857305</v>
          </cell>
          <cell r="AK23">
            <v>35.52463933666322</v>
          </cell>
          <cell r="AL23">
            <v>46.497311750250681</v>
          </cell>
          <cell r="AM23">
            <v>100.30952098380294</v>
          </cell>
        </row>
        <row r="24">
          <cell r="B24">
            <v>63</v>
          </cell>
          <cell r="C24">
            <v>45.803929962395152</v>
          </cell>
          <cell r="D24">
            <v>100.36433629531956</v>
          </cell>
          <cell r="E24">
            <v>62.433965115151864</v>
          </cell>
          <cell r="F24">
            <v>62.433965115151864</v>
          </cell>
          <cell r="G24">
            <v>62.433965115151864</v>
          </cell>
          <cell r="H24">
            <v>78.568441501661468</v>
          </cell>
          <cell r="I24">
            <v>100.36433629531956</v>
          </cell>
          <cell r="J24">
            <v>100.36433629531956</v>
          </cell>
          <cell r="K24">
            <v>42.918527467749875</v>
          </cell>
          <cell r="L24">
            <v>62.433965115151864</v>
          </cell>
          <cell r="M24">
            <v>100.36433629531956</v>
          </cell>
          <cell r="N24">
            <v>100.36433629531956</v>
          </cell>
          <cell r="O24">
            <v>62.433965115151864</v>
          </cell>
          <cell r="P24">
            <v>56.550862062394771</v>
          </cell>
          <cell r="Q24">
            <v>56.550862062394771</v>
          </cell>
          <cell r="R24">
            <v>39.824615503479748</v>
          </cell>
          <cell r="S24">
            <v>36.469165057620941</v>
          </cell>
          <cell r="T24">
            <v>32.771939216347882</v>
          </cell>
          <cell r="U24">
            <v>28.600699292150182</v>
          </cell>
          <cell r="V24">
            <v>23.706539182259398</v>
          </cell>
          <cell r="W24">
            <v>17.4928556845359</v>
          </cell>
          <cell r="X24">
            <v>10</v>
          </cell>
          <cell r="Y24">
            <v>17.4928556845359</v>
          </cell>
          <cell r="Z24">
            <v>28.271009886454355</v>
          </cell>
          <cell r="AA24">
            <v>29.461839725312469</v>
          </cell>
          <cell r="AB24">
            <v>40.224370722237531</v>
          </cell>
          <cell r="AC24">
            <v>32.003906011610518</v>
          </cell>
          <cell r="AD24">
            <v>33.529837458597981</v>
          </cell>
          <cell r="AE24">
            <v>42.930175867331364</v>
          </cell>
          <cell r="AF24">
            <v>34.989284073841802</v>
          </cell>
          <cell r="AG24">
            <v>44.079473681068379</v>
          </cell>
          <cell r="AH24">
            <v>32.771939216347882</v>
          </cell>
          <cell r="AI24">
            <v>33.98896879871468</v>
          </cell>
          <cell r="AJ24">
            <v>43.289721643826724</v>
          </cell>
          <cell r="AK24">
            <v>31.717503054307411</v>
          </cell>
          <cell r="AL24">
            <v>43.657759905886145</v>
          </cell>
          <cell r="AM24">
            <v>99.025249305417049</v>
          </cell>
        </row>
        <row r="25">
          <cell r="B25">
            <v>94</v>
          </cell>
          <cell r="C25">
            <v>48.518037882832814</v>
          </cell>
          <cell r="D25">
            <v>101.63168797181321</v>
          </cell>
          <cell r="E25">
            <v>64.451532177288072</v>
          </cell>
          <cell r="F25">
            <v>64.451532177288072</v>
          </cell>
          <cell r="G25">
            <v>64.451532177288072</v>
          </cell>
          <cell r="H25">
            <v>80.181045141604386</v>
          </cell>
          <cell r="I25">
            <v>101.63168797181321</v>
          </cell>
          <cell r="J25">
            <v>101.63168797181321</v>
          </cell>
          <cell r="K25">
            <v>45.803929962395152</v>
          </cell>
          <cell r="L25">
            <v>64.451532177288072</v>
          </cell>
          <cell r="M25">
            <v>101.63168797181321</v>
          </cell>
          <cell r="N25">
            <v>101.63168797181321</v>
          </cell>
          <cell r="O25">
            <v>64.451532177288072</v>
          </cell>
          <cell r="P25">
            <v>58.770741019660456</v>
          </cell>
          <cell r="Q25">
            <v>58.770741019660456</v>
          </cell>
          <cell r="R25">
            <v>42.918527467749875</v>
          </cell>
          <cell r="S25">
            <v>39.824615503479748</v>
          </cell>
          <cell r="T25">
            <v>36.469165057620941</v>
          </cell>
          <cell r="U25">
            <v>32.771939216347882</v>
          </cell>
          <cell r="V25">
            <v>28.600699292150182</v>
          </cell>
          <cell r="W25">
            <v>23.706539182259398</v>
          </cell>
          <cell r="X25">
            <v>17.4928556845359</v>
          </cell>
          <cell r="Y25">
            <v>10</v>
          </cell>
          <cell r="Z25">
            <v>23.307724041613334</v>
          </cell>
          <cell r="AA25">
            <v>24.738633753705962</v>
          </cell>
          <cell r="AB25">
            <v>36.905284174491868</v>
          </cell>
          <cell r="AC25">
            <v>27.717323103070399</v>
          </cell>
          <cell r="AD25">
            <v>29.466082196315138</v>
          </cell>
          <cell r="AE25">
            <v>39.837168574084181</v>
          </cell>
          <cell r="AF25">
            <v>31.116715765003221</v>
          </cell>
          <cell r="AG25">
            <v>41.073105555825698</v>
          </cell>
          <cell r="AH25">
            <v>28.600699292150182</v>
          </cell>
          <cell r="AI25">
            <v>29.987497394747695</v>
          </cell>
          <cell r="AJ25">
            <v>40.224370722237531</v>
          </cell>
          <cell r="AK25">
            <v>27.386127875258307</v>
          </cell>
          <cell r="AL25">
            <v>40.620192023179797</v>
          </cell>
          <cell r="AM25">
            <v>97.724101428460315</v>
          </cell>
        </row>
        <row r="26">
          <cell r="B26">
            <v>64</v>
          </cell>
          <cell r="C26">
            <v>53.359628934242039</v>
          </cell>
          <cell r="D26">
            <v>104.03004373737426</v>
          </cell>
          <cell r="E26">
            <v>68.170741524498624</v>
          </cell>
          <cell r="F26">
            <v>68.170741524498624</v>
          </cell>
          <cell r="G26">
            <v>68.170741524498624</v>
          </cell>
          <cell r="H26">
            <v>83.200060096132148</v>
          </cell>
          <cell r="I26">
            <v>104.03004373737426</v>
          </cell>
          <cell r="J26">
            <v>104.03004373737426</v>
          </cell>
          <cell r="K26">
            <v>50.904322016897545</v>
          </cell>
          <cell r="L26">
            <v>68.170741524498624</v>
          </cell>
          <cell r="M26">
            <v>104.03004373737426</v>
          </cell>
          <cell r="N26">
            <v>104.03004373737426</v>
          </cell>
          <cell r="O26">
            <v>68.170741524498624</v>
          </cell>
          <cell r="P26">
            <v>62.827143815392411</v>
          </cell>
          <cell r="Q26">
            <v>62.827143815392411</v>
          </cell>
          <cell r="R26">
            <v>48.324424466308962</v>
          </cell>
          <cell r="S26">
            <v>45.59879384369723</v>
          </cell>
          <cell r="T26">
            <v>42.699531613356136</v>
          </cell>
          <cell r="U26">
            <v>39.588508433635127</v>
          </cell>
          <cell r="V26">
            <v>36.211186116999819</v>
          </cell>
          <cell r="W26">
            <v>32.484611741561572</v>
          </cell>
          <cell r="X26">
            <v>28.271009886454355</v>
          </cell>
          <cell r="Y26">
            <v>23.307724041613334</v>
          </cell>
          <cell r="Z26">
            <v>5</v>
          </cell>
          <cell r="AA26">
            <v>10</v>
          </cell>
          <cell r="AB26">
            <v>28.83140648667699</v>
          </cell>
          <cell r="AC26">
            <v>15.411035007422441</v>
          </cell>
          <cell r="AD26">
            <v>18.371173070873837</v>
          </cell>
          <cell r="AE26">
            <v>32.5</v>
          </cell>
          <cell r="AF26">
            <v>20.91650066335189</v>
          </cell>
          <cell r="AG26">
            <v>34.003676271838607</v>
          </cell>
          <cell r="AH26">
            <v>16.948451256678293</v>
          </cell>
          <cell r="AI26">
            <v>19.196353820452465</v>
          </cell>
          <cell r="AJ26">
            <v>32.973474187595095</v>
          </cell>
          <cell r="AK26">
            <v>35.259750424527965</v>
          </cell>
          <cell r="AL26">
            <v>46.295248136282844</v>
          </cell>
          <cell r="AM26">
            <v>100.21601668396126</v>
          </cell>
        </row>
        <row r="27">
          <cell r="B27">
            <v>51</v>
          </cell>
          <cell r="C27">
            <v>54.288580751388224</v>
          </cell>
          <cell r="D27">
            <v>104.50956893988226</v>
          </cell>
          <cell r="E27">
            <v>68.90029027515051</v>
          </cell>
          <cell r="F27">
            <v>68.90029027515051</v>
          </cell>
          <cell r="G27">
            <v>68.90029027515051</v>
          </cell>
          <cell r="H27">
            <v>83.798866340780521</v>
          </cell>
          <cell r="I27">
            <v>104.50956893988226</v>
          </cell>
          <cell r="J27">
            <v>104.50956893988226</v>
          </cell>
          <cell r="K27">
            <v>51.877258986958822</v>
          </cell>
          <cell r="L27">
            <v>68.90029027515051</v>
          </cell>
          <cell r="M27">
            <v>104.50956893988226</v>
          </cell>
          <cell r="N27">
            <v>104.50956893988226</v>
          </cell>
          <cell r="O27">
            <v>68.90029027515051</v>
          </cell>
          <cell r="P27">
            <v>63.618000597315223</v>
          </cell>
          <cell r="Q27">
            <v>63.618000597315223</v>
          </cell>
          <cell r="R27">
            <v>49.348252248686578</v>
          </cell>
          <cell r="S27">
            <v>46.682437811236895</v>
          </cell>
          <cell r="T27">
            <v>43.85487430149584</v>
          </cell>
          <cell r="U27">
            <v>40.831972766448601</v>
          </cell>
          <cell r="V27">
            <v>37.566607512523674</v>
          </cell>
          <cell r="W27">
            <v>33.98896879871468</v>
          </cell>
          <cell r="X27">
            <v>29.987497394747695</v>
          </cell>
          <cell r="Y27">
            <v>25.362373705944794</v>
          </cell>
          <cell r="Z27">
            <v>10.606601717798213</v>
          </cell>
          <cell r="AA27">
            <v>5</v>
          </cell>
          <cell r="AB27">
            <v>27.041634565979919</v>
          </cell>
          <cell r="AC27">
            <v>18.371173070873837</v>
          </cell>
          <cell r="AD27">
            <v>20.91650066335189</v>
          </cell>
          <cell r="AE27">
            <v>34.003676271838607</v>
          </cell>
          <cell r="AF27">
            <v>23.184046238739256</v>
          </cell>
          <cell r="AG27">
            <v>35.443617196894564</v>
          </cell>
          <cell r="AH27">
            <v>19.678668654154425</v>
          </cell>
          <cell r="AI27">
            <v>21.644860821913362</v>
          </cell>
          <cell r="AJ27">
            <v>34.456494308040099</v>
          </cell>
          <cell r="AK27">
            <v>36.650375168611852</v>
          </cell>
          <cell r="AL27">
            <v>47.36296021154083</v>
          </cell>
          <cell r="AM27">
            <v>100.71370313914586</v>
          </cell>
        </row>
        <row r="28">
          <cell r="B28">
            <v>52</v>
          </cell>
          <cell r="C28">
            <v>60.547502012882411</v>
          </cell>
          <cell r="D28">
            <v>107.89346597454362</v>
          </cell>
          <cell r="E28">
            <v>73.932401557098089</v>
          </cell>
          <cell r="F28">
            <v>73.932401557098089</v>
          </cell>
          <cell r="G28">
            <v>73.932401557098089</v>
          </cell>
          <cell r="H28">
            <v>87.982952894296517</v>
          </cell>
          <cell r="I28">
            <v>107.89346597454362</v>
          </cell>
          <cell r="J28">
            <v>107.89346597454362</v>
          </cell>
          <cell r="K28">
            <v>58.395205282625724</v>
          </cell>
          <cell r="L28">
            <v>73.932401557098089</v>
          </cell>
          <cell r="M28">
            <v>107.89346597454362</v>
          </cell>
          <cell r="N28">
            <v>107.89346597454362</v>
          </cell>
          <cell r="O28">
            <v>73.932401557098089</v>
          </cell>
          <cell r="P28">
            <v>69.036222376372834</v>
          </cell>
          <cell r="Q28">
            <v>69.036222376372834</v>
          </cell>
          <cell r="R28">
            <v>56.160484328395889</v>
          </cell>
          <cell r="S28">
            <v>53.833075334779082</v>
          </cell>
          <cell r="T28">
            <v>51.400389103585589</v>
          </cell>
          <cell r="U28">
            <v>48.846698967279252</v>
          </cell>
          <cell r="V28">
            <v>46.151923036857305</v>
          </cell>
          <cell r="W28">
            <v>43.289721643826724</v>
          </cell>
          <cell r="X28">
            <v>40.224370722237531</v>
          </cell>
          <cell r="Y28">
            <v>36.905284174491868</v>
          </cell>
          <cell r="Z28">
            <v>28.83140648667699</v>
          </cell>
          <cell r="AA28">
            <v>27.041634565979919</v>
          </cell>
          <cell r="AB28">
            <v>20</v>
          </cell>
          <cell r="AC28">
            <v>32.5</v>
          </cell>
          <cell r="AD28">
            <v>34.003676271838607</v>
          </cell>
          <cell r="AE28">
            <v>43.301270189221931</v>
          </cell>
          <cell r="AF28">
            <v>35.443617196894564</v>
          </cell>
          <cell r="AG28">
            <v>44.440972086577943</v>
          </cell>
          <cell r="AH28">
            <v>33.25657829663178</v>
          </cell>
          <cell r="AI28">
            <v>34.456494308040099</v>
          </cell>
          <cell r="AJ28">
            <v>43.657759905886145</v>
          </cell>
          <cell r="AK28">
            <v>45.409250158970913</v>
          </cell>
          <cell r="AL28">
            <v>54.42425929675111</v>
          </cell>
          <cell r="AM28">
            <v>104.22091920531119</v>
          </cell>
        </row>
        <row r="29">
          <cell r="B29">
            <v>65</v>
          </cell>
          <cell r="C29">
            <v>55.427881070811289</v>
          </cell>
          <cell r="D29">
            <v>105.10589897812586</v>
          </cell>
          <cell r="E29">
            <v>69.801504281784645</v>
          </cell>
          <cell r="F29">
            <v>69.801504281784645</v>
          </cell>
          <cell r="G29">
            <v>69.801504281784645</v>
          </cell>
          <cell r="H29">
            <v>84.541409971681915</v>
          </cell>
          <cell r="I29">
            <v>105.10589897812586</v>
          </cell>
          <cell r="J29">
            <v>105.10589897812586</v>
          </cell>
          <cell r="K29">
            <v>53.068352150787575</v>
          </cell>
          <cell r="L29">
            <v>69.801504281784645</v>
          </cell>
          <cell r="M29">
            <v>105.10589897812586</v>
          </cell>
          <cell r="N29">
            <v>105.10589897812586</v>
          </cell>
          <cell r="O29">
            <v>69.801504281784645</v>
          </cell>
          <cell r="P29">
            <v>64.592956272336693</v>
          </cell>
          <cell r="Q29">
            <v>64.592956272336693</v>
          </cell>
          <cell r="R29">
            <v>50.598913031803363</v>
          </cell>
          <cell r="S29">
            <v>48.002604096027959</v>
          </cell>
          <cell r="T29">
            <v>45.257596047514497</v>
          </cell>
          <cell r="U29">
            <v>42.334973721498869</v>
          </cell>
          <cell r="V29">
            <v>39.195025194532022</v>
          </cell>
          <cell r="W29">
            <v>35.78058132562969</v>
          </cell>
          <cell r="X29">
            <v>32.003906011610518</v>
          </cell>
          <cell r="Y29">
            <v>27.717323103070399</v>
          </cell>
          <cell r="Z29">
            <v>15.411035007422441</v>
          </cell>
          <cell r="AA29">
            <v>18.371173070873837</v>
          </cell>
          <cell r="AB29">
            <v>32.5</v>
          </cell>
          <cell r="AC29">
            <v>5</v>
          </cell>
          <cell r="AD29">
            <v>10.606601717798213</v>
          </cell>
          <cell r="AE29">
            <v>28.83140648667699</v>
          </cell>
          <cell r="AF29">
            <v>14.577379737113253</v>
          </cell>
          <cell r="AG29">
            <v>30.516389039334257</v>
          </cell>
          <cell r="AH29">
            <v>22.632940595512551</v>
          </cell>
          <cell r="AI29">
            <v>24.361855430159668</v>
          </cell>
          <cell r="AJ29">
            <v>36.224991373359906</v>
          </cell>
          <cell r="AK29">
            <v>38.317750455891847</v>
          </cell>
          <cell r="AL29">
            <v>48.664668908767887</v>
          </cell>
          <cell r="AM29">
            <v>101.33237389896676</v>
          </cell>
        </row>
        <row r="30">
          <cell r="B30">
            <v>55</v>
          </cell>
          <cell r="C30">
            <v>56.322730757661247</v>
          </cell>
          <cell r="D30">
            <v>105.58053797930754</v>
          </cell>
          <cell r="E30">
            <v>70.514182970520196</v>
          </cell>
          <cell r="F30">
            <v>70.514182970520196</v>
          </cell>
          <cell r="G30">
            <v>70.514182970520196</v>
          </cell>
          <cell r="H30">
            <v>85.130781741976264</v>
          </cell>
          <cell r="I30">
            <v>105.58053797930754</v>
          </cell>
          <cell r="J30">
            <v>105.58053797930754</v>
          </cell>
          <cell r="K30">
            <v>54.002314765202421</v>
          </cell>
          <cell r="L30">
            <v>70.514182970520196</v>
          </cell>
          <cell r="M30">
            <v>105.58053797930754</v>
          </cell>
          <cell r="N30">
            <v>105.58053797930754</v>
          </cell>
          <cell r="O30">
            <v>70.514182970520196</v>
          </cell>
          <cell r="P30">
            <v>65.362450994435633</v>
          </cell>
          <cell r="Q30">
            <v>65.362450994435633</v>
          </cell>
          <cell r="R30">
            <v>51.577611422011394</v>
          </cell>
          <cell r="S30">
            <v>49.033152050424015</v>
          </cell>
          <cell r="T30">
            <v>46.349217900629135</v>
          </cell>
          <cell r="U30">
            <v>43.5</v>
          </cell>
          <cell r="V30">
            <v>40.450587140361755</v>
          </cell>
          <cell r="W30">
            <v>37.151715976519846</v>
          </cell>
          <cell r="X30">
            <v>33.529837458597981</v>
          </cell>
          <cell r="Y30">
            <v>29.466082196315138</v>
          </cell>
          <cell r="Z30">
            <v>18.371173070873837</v>
          </cell>
          <cell r="AA30">
            <v>20.91650066335189</v>
          </cell>
          <cell r="AB30">
            <v>34.003676271838607</v>
          </cell>
          <cell r="AC30">
            <v>10.606601717798213</v>
          </cell>
          <cell r="AD30">
            <v>5</v>
          </cell>
          <cell r="AE30">
            <v>25</v>
          </cell>
          <cell r="AF30">
            <v>10.606601717798213</v>
          </cell>
          <cell r="AG30">
            <v>28.83140648667699</v>
          </cell>
          <cell r="AH30">
            <v>24.743686063317245</v>
          </cell>
          <cell r="AI30">
            <v>26.334388164527386</v>
          </cell>
          <cell r="AJ30">
            <v>37.579914848227105</v>
          </cell>
          <cell r="AK30">
            <v>39.601136347332258</v>
          </cell>
          <cell r="AL30">
            <v>49.681485485037584</v>
          </cell>
          <cell r="AM30">
            <v>101.82460409940222</v>
          </cell>
        </row>
        <row r="31">
          <cell r="B31">
            <v>56</v>
          </cell>
          <cell r="C31">
            <v>62.377880695002773</v>
          </cell>
          <cell r="D31">
            <v>108.93117092916977</v>
          </cell>
          <cell r="E31">
            <v>75.438716850169186</v>
          </cell>
          <cell r="F31">
            <v>75.438716850169186</v>
          </cell>
          <cell r="G31">
            <v>75.438716850169186</v>
          </cell>
          <cell r="H31">
            <v>89.252450946738705</v>
          </cell>
          <cell r="I31">
            <v>108.93117092916977</v>
          </cell>
          <cell r="J31">
            <v>108.93117092916977</v>
          </cell>
          <cell r="K31">
            <v>60.290961179931443</v>
          </cell>
          <cell r="L31">
            <v>75.438716850169186</v>
          </cell>
          <cell r="M31">
            <v>108.93117092916977</v>
          </cell>
          <cell r="N31">
            <v>108.93117092916977</v>
          </cell>
          <cell r="O31">
            <v>75.438716850169186</v>
          </cell>
          <cell r="P31">
            <v>70.647009844720245</v>
          </cell>
          <cell r="Q31">
            <v>70.647009844720245</v>
          </cell>
          <cell r="R31">
            <v>58.129166517334482</v>
          </cell>
          <cell r="S31">
            <v>55.883808030591467</v>
          </cell>
          <cell r="T31">
            <v>53.54437412091022</v>
          </cell>
          <cell r="U31">
            <v>51.097945164164869</v>
          </cell>
          <cell r="V31">
            <v>48.528342234203713</v>
          </cell>
          <cell r="W31">
            <v>45.814844755821227</v>
          </cell>
          <cell r="X31">
            <v>42.930175867331364</v>
          </cell>
          <cell r="Y31">
            <v>39.837168574084181</v>
          </cell>
          <cell r="Z31">
            <v>32.5</v>
          </cell>
          <cell r="AA31">
            <v>34.003676271838607</v>
          </cell>
          <cell r="AB31">
            <v>40.926763859362246</v>
          </cell>
          <cell r="AC31">
            <v>26.92582403567252</v>
          </cell>
          <cell r="AD31">
            <v>27.041634565979919</v>
          </cell>
          <cell r="AE31">
            <v>20</v>
          </cell>
          <cell r="AF31">
            <v>28.83140648667699</v>
          </cell>
          <cell r="AG31">
            <v>39.370039370059061</v>
          </cell>
          <cell r="AH31">
            <v>36.482872693909393</v>
          </cell>
          <cell r="AI31">
            <v>37.579914848227105</v>
          </cell>
          <cell r="AJ31">
            <v>46.162755550335163</v>
          </cell>
          <cell r="AK31">
            <v>47.822588804873369</v>
          </cell>
          <cell r="AL31">
            <v>56.453520705089772</v>
          </cell>
          <cell r="AM31">
            <v>105.29482418428742</v>
          </cell>
        </row>
        <row r="32">
          <cell r="B32">
            <v>57</v>
          </cell>
          <cell r="C32">
            <v>57.203583803814254</v>
          </cell>
          <cell r="D32">
            <v>106.05305276134204</v>
          </cell>
          <cell r="E32">
            <v>71.219730412295164</v>
          </cell>
          <cell r="F32">
            <v>71.219730412295164</v>
          </cell>
          <cell r="G32">
            <v>71.219730412295164</v>
          </cell>
          <cell r="H32">
            <v>85.716101171250202</v>
          </cell>
          <cell r="I32">
            <v>106.05305276134204</v>
          </cell>
          <cell r="J32">
            <v>106.05305276134204</v>
          </cell>
          <cell r="K32">
            <v>54.920396939570637</v>
          </cell>
          <cell r="L32">
            <v>71.219730412295164</v>
          </cell>
          <cell r="M32">
            <v>106.05305276134204</v>
          </cell>
          <cell r="N32">
            <v>106.05305276134204</v>
          </cell>
          <cell r="O32">
            <v>71.219730412295164</v>
          </cell>
          <cell r="P32">
            <v>66.122991462879227</v>
          </cell>
          <cell r="Q32">
            <v>66.122991462879227</v>
          </cell>
          <cell r="R32">
            <v>52.538081426713717</v>
          </cell>
          <cell r="S32">
            <v>50.04248195283683</v>
          </cell>
          <cell r="T32">
            <v>47.415714694603103</v>
          </cell>
          <cell r="U32">
            <v>44.63462781294362</v>
          </cell>
          <cell r="V32">
            <v>41.668333300001329</v>
          </cell>
          <cell r="W32">
            <v>38.474017206421266</v>
          </cell>
          <cell r="X32">
            <v>34.989284073841802</v>
          </cell>
          <cell r="Y32">
            <v>31.116715765003221</v>
          </cell>
          <cell r="Z32">
            <v>20.91650066335189</v>
          </cell>
          <cell r="AA32">
            <v>23.184046238739256</v>
          </cell>
          <cell r="AB32">
            <v>33.911649915626342</v>
          </cell>
          <cell r="AC32">
            <v>14.142135623730951</v>
          </cell>
          <cell r="AD32">
            <v>10.606601717798213</v>
          </cell>
          <cell r="AE32">
            <v>26.92582403567252</v>
          </cell>
          <cell r="AF32">
            <v>5</v>
          </cell>
          <cell r="AG32">
            <v>27.041634565979919</v>
          </cell>
          <cell r="AH32">
            <v>26.688012290165037</v>
          </cell>
          <cell r="AI32">
            <v>28.169132042006549</v>
          </cell>
          <cell r="AJ32">
            <v>38.887658710701523</v>
          </cell>
          <cell r="AK32">
            <v>40.844216236818646</v>
          </cell>
          <cell r="AL32">
            <v>50.677904455492239</v>
          </cell>
          <cell r="AM32">
            <v>102.31446623034302</v>
          </cell>
        </row>
        <row r="33">
          <cell r="B33">
            <v>58</v>
          </cell>
          <cell r="C33">
            <v>63.174361888348344</v>
          </cell>
          <cell r="D33">
            <v>109.38921336219582</v>
          </cell>
          <cell r="E33">
            <v>76.098620224022454</v>
          </cell>
          <cell r="F33">
            <v>76.098620224022454</v>
          </cell>
          <cell r="G33">
            <v>76.098620224022454</v>
          </cell>
          <cell r="H33">
            <v>89.810912477270833</v>
          </cell>
          <cell r="I33">
            <v>109.38921336219582</v>
          </cell>
          <cell r="J33">
            <v>109.38921336219582</v>
          </cell>
          <cell r="K33">
            <v>61.11464636239009</v>
          </cell>
          <cell r="L33">
            <v>76.098620224022454</v>
          </cell>
          <cell r="M33">
            <v>109.38921336219582</v>
          </cell>
          <cell r="N33">
            <v>109.38921336219582</v>
          </cell>
          <cell r="O33">
            <v>76.098620224022454</v>
          </cell>
          <cell r="P33">
            <v>71.351243857412882</v>
          </cell>
          <cell r="Q33">
            <v>71.351243857412882</v>
          </cell>
          <cell r="R33">
            <v>58.98304841223451</v>
          </cell>
          <cell r="S33">
            <v>56.771471708949036</v>
          </cell>
          <cell r="T33">
            <v>54.470175325585288</v>
          </cell>
          <cell r="U33">
            <v>52.067264187779259</v>
          </cell>
          <cell r="V33">
            <v>49.547956567349985</v>
          </cell>
          <cell r="W33">
            <v>46.893496350773425</v>
          </cell>
          <cell r="X33">
            <v>44.079473681068379</v>
          </cell>
          <cell r="Y33">
            <v>41.073105555825698</v>
          </cell>
          <cell r="Z33">
            <v>34.003676271838607</v>
          </cell>
          <cell r="AA33">
            <v>33.911649915626342</v>
          </cell>
          <cell r="AB33">
            <v>42.130748865881792</v>
          </cell>
          <cell r="AC33">
            <v>28.722813232690143</v>
          </cell>
          <cell r="AD33">
            <v>26.92582403567252</v>
          </cell>
          <cell r="AE33">
            <v>36.742346141747674</v>
          </cell>
          <cell r="AF33">
            <v>27.041634565979919</v>
          </cell>
          <cell r="AG33">
            <v>20</v>
          </cell>
          <cell r="AH33">
            <v>37.828560638755476</v>
          </cell>
          <cell r="AI33">
            <v>38.887658710701523</v>
          </cell>
          <cell r="AJ33">
            <v>47.233462714478172</v>
          </cell>
          <cell r="AK33">
            <v>48.856934001224431</v>
          </cell>
          <cell r="AL33">
            <v>57.332364332896653</v>
          </cell>
          <cell r="AM33">
            <v>105.76861538282516</v>
          </cell>
        </row>
        <row r="34">
          <cell r="B34">
            <v>66</v>
          </cell>
          <cell r="C34">
            <v>55.87486017879597</v>
          </cell>
          <cell r="D34">
            <v>105.34229919647662</v>
          </cell>
          <cell r="E34">
            <v>70.156966867161515</v>
          </cell>
          <cell r="F34">
            <v>70.156966867161515</v>
          </cell>
          <cell r="G34">
            <v>70.156966867161515</v>
          </cell>
          <cell r="H34">
            <v>84.8351342310484</v>
          </cell>
          <cell r="I34">
            <v>105.34229919647662</v>
          </cell>
          <cell r="J34">
            <v>105.34229919647662</v>
          </cell>
          <cell r="K34">
            <v>53.535035257296691</v>
          </cell>
          <cell r="L34">
            <v>70.156966867161515</v>
          </cell>
          <cell r="M34">
            <v>105.34229919647662</v>
          </cell>
          <cell r="N34">
            <v>105.34229919647662</v>
          </cell>
          <cell r="O34">
            <v>70.156966867161515</v>
          </cell>
          <cell r="P34">
            <v>64.976918978972833</v>
          </cell>
          <cell r="Q34">
            <v>64.976918978972833</v>
          </cell>
          <cell r="R34">
            <v>51.088159097779211</v>
          </cell>
          <cell r="S34">
            <v>48.518037882832814</v>
          </cell>
          <cell r="T34">
            <v>45.803929962395152</v>
          </cell>
          <cell r="U34">
            <v>42.918527467749875</v>
          </cell>
          <cell r="V34">
            <v>39.824615503479748</v>
          </cell>
          <cell r="W34">
            <v>36.469165057620941</v>
          </cell>
          <cell r="X34">
            <v>32.771939216347882</v>
          </cell>
          <cell r="Y34">
            <v>28.600699292150182</v>
          </cell>
          <cell r="Z34">
            <v>16.948451256678293</v>
          </cell>
          <cell r="AA34">
            <v>18.867962264113206</v>
          </cell>
          <cell r="AB34">
            <v>31.32091952673165</v>
          </cell>
          <cell r="AC34">
            <v>21.931712199461309</v>
          </cell>
          <cell r="AD34">
            <v>24.103941586387901</v>
          </cell>
          <cell r="AE34">
            <v>34.727510708370673</v>
          </cell>
          <cell r="AF34">
            <v>26.688012290165037</v>
          </cell>
          <cell r="AG34">
            <v>37.828560638755476</v>
          </cell>
          <cell r="AH34">
            <v>10</v>
          </cell>
          <cell r="AI34">
            <v>11.456439237389599</v>
          </cell>
          <cell r="AJ34">
            <v>29.154759474226502</v>
          </cell>
          <cell r="AK34">
            <v>38.961519477556315</v>
          </cell>
          <cell r="AL34">
            <v>49.17316341257699</v>
          </cell>
          <cell r="AM34">
            <v>101.57755657624377</v>
          </cell>
        </row>
        <row r="35">
          <cell r="B35">
            <v>53</v>
          </cell>
          <cell r="C35">
            <v>56.597261417846006</v>
          </cell>
          <cell r="D35">
            <v>105.72724341436317</v>
          </cell>
          <cell r="E35">
            <v>70.733655355848811</v>
          </cell>
          <cell r="F35">
            <v>70.733655355848811</v>
          </cell>
          <cell r="G35">
            <v>70.733655355848811</v>
          </cell>
          <cell r="H35">
            <v>85.312660256259747</v>
          </cell>
          <cell r="I35">
            <v>105.72724341436317</v>
          </cell>
          <cell r="J35">
            <v>105.72724341436317</v>
          </cell>
          <cell r="K35">
            <v>54.288580751388224</v>
          </cell>
          <cell r="L35">
            <v>70.733655355848811</v>
          </cell>
          <cell r="M35">
            <v>105.72724341436317</v>
          </cell>
          <cell r="N35">
            <v>105.72724341436317</v>
          </cell>
          <cell r="O35">
            <v>70.733655355848811</v>
          </cell>
          <cell r="P35">
            <v>65.599161580008015</v>
          </cell>
          <cell r="Q35">
            <v>65.599161580008015</v>
          </cell>
          <cell r="R35">
            <v>51.877258986958822</v>
          </cell>
          <cell r="S35">
            <v>49.348252248686578</v>
          </cell>
          <cell r="T35">
            <v>46.682437811236895</v>
          </cell>
          <cell r="U35">
            <v>43.85487430149584</v>
          </cell>
          <cell r="V35">
            <v>40.831972766448601</v>
          </cell>
          <cell r="W35">
            <v>37.566607512523674</v>
          </cell>
          <cell r="X35">
            <v>33.98896879871468</v>
          </cell>
          <cell r="Y35">
            <v>29.987497394747695</v>
          </cell>
          <cell r="Z35">
            <v>19.196353820452465</v>
          </cell>
          <cell r="AA35">
            <v>21.354156504062622</v>
          </cell>
          <cell r="AB35">
            <v>32.878564445547191</v>
          </cell>
          <cell r="AC35">
            <v>24.103941586387901</v>
          </cell>
          <cell r="AD35">
            <v>26.095976701399778</v>
          </cell>
          <cell r="AE35">
            <v>36.138621999185304</v>
          </cell>
          <cell r="AF35">
            <v>28.169132042006549</v>
          </cell>
          <cell r="AG35">
            <v>38.887658710701523</v>
          </cell>
          <cell r="AH35">
            <v>11.456439237389599</v>
          </cell>
          <cell r="AI35">
            <v>5</v>
          </cell>
          <cell r="AJ35">
            <v>27.041634565979919</v>
          </cell>
          <cell r="AK35">
            <v>39.990623901109615</v>
          </cell>
          <cell r="AL35">
            <v>49.992499437415617</v>
          </cell>
          <cell r="AM35">
            <v>101.97671302802419</v>
          </cell>
        </row>
        <row r="36">
          <cell r="B36">
            <v>54</v>
          </cell>
          <cell r="C36">
            <v>62.625873247404698</v>
          </cell>
          <cell r="D36">
            <v>109.07336980216573</v>
          </cell>
          <cell r="E36">
            <v>75.643902596309772</v>
          </cell>
          <cell r="F36">
            <v>75.643902596309772</v>
          </cell>
          <cell r="G36">
            <v>75.643902596309772</v>
          </cell>
          <cell r="H36">
            <v>89.425947017630179</v>
          </cell>
          <cell r="I36">
            <v>109.07336980216573</v>
          </cell>
          <cell r="J36">
            <v>109.07336980216573</v>
          </cell>
          <cell r="K36">
            <v>60.547502012882411</v>
          </cell>
          <cell r="L36">
            <v>75.643902596309772</v>
          </cell>
          <cell r="M36">
            <v>109.07336980216573</v>
          </cell>
          <cell r="N36">
            <v>109.07336980216573</v>
          </cell>
          <cell r="O36">
            <v>75.643902596309772</v>
          </cell>
          <cell r="P36">
            <v>70.866070866106298</v>
          </cell>
          <cell r="Q36">
            <v>70.866070866106298</v>
          </cell>
          <cell r="R36">
            <v>58.395205282625724</v>
          </cell>
          <cell r="S36">
            <v>56.160484328395889</v>
          </cell>
          <cell r="T36">
            <v>53.833075334779082</v>
          </cell>
          <cell r="U36">
            <v>51.400389103585589</v>
          </cell>
          <cell r="V36">
            <v>48.846698967279252</v>
          </cell>
          <cell r="W36">
            <v>46.151923036857305</v>
          </cell>
          <cell r="X36">
            <v>43.289721643826724</v>
          </cell>
          <cell r="Y36">
            <v>40.224370722237531</v>
          </cell>
          <cell r="Z36">
            <v>32.973474187595095</v>
          </cell>
          <cell r="AA36">
            <v>32.878564445547191</v>
          </cell>
          <cell r="AB36">
            <v>43.657759905886145</v>
          </cell>
          <cell r="AC36">
            <v>36.224991373359906</v>
          </cell>
          <cell r="AD36">
            <v>37.579914848227105</v>
          </cell>
          <cell r="AE36">
            <v>46.162755550335163</v>
          </cell>
          <cell r="AF36">
            <v>38.887658710701523</v>
          </cell>
          <cell r="AG36">
            <v>47.233462714478172</v>
          </cell>
          <cell r="AH36">
            <v>29.154759474226502</v>
          </cell>
          <cell r="AI36">
            <v>27.041634565979919</v>
          </cell>
          <cell r="AJ36">
            <v>20</v>
          </cell>
          <cell r="AK36">
            <v>48.145612468842891</v>
          </cell>
          <cell r="AL36">
            <v>56.727418414731339</v>
          </cell>
          <cell r="AM36">
            <v>105.44192714475585</v>
          </cell>
        </row>
        <row r="37">
          <cell r="B37">
            <v>67</v>
          </cell>
          <cell r="C37">
            <v>55.263007518592403</v>
          </cell>
          <cell r="D37">
            <v>105.01904589168576</v>
          </cell>
          <cell r="E37">
            <v>69.670653793401428</v>
          </cell>
          <cell r="F37">
            <v>69.670653793401428</v>
          </cell>
          <cell r="G37">
            <v>69.670653793401428</v>
          </cell>
          <cell r="H37">
            <v>84.433405711246778</v>
          </cell>
          <cell r="I37">
            <v>105.01904589168576</v>
          </cell>
          <cell r="J37">
            <v>105.01904589168576</v>
          </cell>
          <cell r="K37">
            <v>52.896124621752776</v>
          </cell>
          <cell r="L37">
            <v>69.670653793401428</v>
          </cell>
          <cell r="M37">
            <v>105.01904589168576</v>
          </cell>
          <cell r="N37">
            <v>105.01904589168576</v>
          </cell>
          <cell r="O37">
            <v>69.670653793401428</v>
          </cell>
          <cell r="P37">
            <v>64.451532177288072</v>
          </cell>
          <cell r="Q37">
            <v>64.451532177288072</v>
          </cell>
          <cell r="R37">
            <v>50.418250663822121</v>
          </cell>
          <cell r="S37">
            <v>47.81213235152768</v>
          </cell>
          <cell r="T37">
            <v>45.055521304275246</v>
          </cell>
          <cell r="U37">
            <v>42.118879377305376</v>
          </cell>
          <cell r="V37">
            <v>38.961519477556315</v>
          </cell>
          <cell r="W37">
            <v>35.52463933666322</v>
          </cell>
          <cell r="X37">
            <v>31.717503054307411</v>
          </cell>
          <cell r="Y37">
            <v>27.386127875258307</v>
          </cell>
          <cell r="Z37">
            <v>35.259750424527965</v>
          </cell>
          <cell r="AA37">
            <v>35.171010790137949</v>
          </cell>
          <cell r="AB37">
            <v>45.409250158970913</v>
          </cell>
          <cell r="AC37">
            <v>38.317750455891847</v>
          </cell>
          <cell r="AD37">
            <v>39.601136347332258</v>
          </cell>
          <cell r="AE37">
            <v>47.822588804873369</v>
          </cell>
          <cell r="AF37">
            <v>40.844216236818646</v>
          </cell>
          <cell r="AG37">
            <v>48.856934001224431</v>
          </cell>
          <cell r="AH37">
            <v>38.961519477556315</v>
          </cell>
          <cell r="AI37">
            <v>39.990623901109615</v>
          </cell>
          <cell r="AJ37">
            <v>48.145612468842891</v>
          </cell>
          <cell r="AK37">
            <v>20</v>
          </cell>
          <cell r="AL37">
            <v>33.166247903554002</v>
          </cell>
          <cell r="AM37">
            <v>94.868329805051374</v>
          </cell>
        </row>
        <row r="38">
          <cell r="B38">
            <v>75</v>
          </cell>
          <cell r="C38">
            <v>62.880839689049957</v>
          </cell>
          <cell r="D38">
            <v>109.21996154549771</v>
          </cell>
          <cell r="E38">
            <v>75.855125074051529</v>
          </cell>
          <cell r="F38">
            <v>75.855125074051529</v>
          </cell>
          <cell r="G38">
            <v>75.855125074051529</v>
          </cell>
          <cell r="H38">
            <v>89.604687377391144</v>
          </cell>
          <cell r="I38">
            <v>109.21996154549771</v>
          </cell>
          <cell r="J38">
            <v>109.21996154549771</v>
          </cell>
          <cell r="K38">
            <v>60.811183182043081</v>
          </cell>
          <cell r="L38">
            <v>75.855125074051529</v>
          </cell>
          <cell r="M38">
            <v>109.21996154549771</v>
          </cell>
          <cell r="N38">
            <v>109.21996154549771</v>
          </cell>
          <cell r="O38">
            <v>75.855125074051529</v>
          </cell>
          <cell r="P38">
            <v>71.09149034870488</v>
          </cell>
          <cell r="Q38">
            <v>71.09149034870488</v>
          </cell>
          <cell r="R38">
            <v>58.668560575490517</v>
          </cell>
          <cell r="S38">
            <v>56.444663166680336</v>
          </cell>
          <cell r="T38">
            <v>54.12947441089743</v>
          </cell>
          <cell r="U38">
            <v>51.710733895391584</v>
          </cell>
          <cell r="V38">
            <v>49.17316341257699</v>
          </cell>
          <cell r="W38">
            <v>46.497311750250681</v>
          </cell>
          <cell r="X38">
            <v>43.657759905886145</v>
          </cell>
          <cell r="Y38">
            <v>40.620192023179797</v>
          </cell>
          <cell r="Z38">
            <v>46.295248136282844</v>
          </cell>
          <cell r="AA38">
            <v>46.227697325304881</v>
          </cell>
          <cell r="AB38">
            <v>54.42425929675111</v>
          </cell>
          <cell r="AC38">
            <v>48.664668908767887</v>
          </cell>
          <cell r="AD38">
            <v>49.681485485037584</v>
          </cell>
          <cell r="AE38">
            <v>56.453520705089772</v>
          </cell>
          <cell r="AF38">
            <v>50.677904455492239</v>
          </cell>
          <cell r="AG38">
            <v>57.332364332896653</v>
          </cell>
          <cell r="AH38">
            <v>49.17316341257699</v>
          </cell>
          <cell r="AI38">
            <v>49.992499437415617</v>
          </cell>
          <cell r="AJ38">
            <v>56.727418414731339</v>
          </cell>
          <cell r="AK38">
            <v>30</v>
          </cell>
          <cell r="AL38">
            <v>20</v>
          </cell>
          <cell r="AM38">
            <v>90</v>
          </cell>
        </row>
        <row r="39">
          <cell r="B39" t="str">
            <v>8X</v>
          </cell>
          <cell r="C39">
            <v>108.87607634370372</v>
          </cell>
          <cell r="D39">
            <v>140.81548210335399</v>
          </cell>
          <cell r="E39">
            <v>116.8503316212667</v>
          </cell>
          <cell r="F39">
            <v>116.8503316212667</v>
          </cell>
          <cell r="G39">
            <v>116.8503316212667</v>
          </cell>
          <cell r="H39">
            <v>126.21014222319853</v>
          </cell>
          <cell r="I39">
            <v>140.81548210335399</v>
          </cell>
          <cell r="J39">
            <v>140.81548210335399</v>
          </cell>
          <cell r="K39">
            <v>107.69401097554125</v>
          </cell>
          <cell r="L39">
            <v>116.8503316212667</v>
          </cell>
          <cell r="M39">
            <v>140.81548210335399</v>
          </cell>
          <cell r="N39">
            <v>140.81548210335399</v>
          </cell>
          <cell r="O39">
            <v>116.8503316212667</v>
          </cell>
          <cell r="P39">
            <v>113.81564040148436</v>
          </cell>
          <cell r="Q39">
            <v>113.81564040148436</v>
          </cell>
          <cell r="R39">
            <v>106.49882628461216</v>
          </cell>
          <cell r="S39">
            <v>105.29007550571896</v>
          </cell>
          <cell r="T39">
            <v>104.06728592598157</v>
          </cell>
          <cell r="U39">
            <v>102.82995672468213</v>
          </cell>
          <cell r="V39">
            <v>101.57755657624377</v>
          </cell>
          <cell r="W39">
            <v>100.30952098380294</v>
          </cell>
          <cell r="X39">
            <v>99.025249305417049</v>
          </cell>
          <cell r="Y39">
            <v>97.724101428460315</v>
          </cell>
          <cell r="Z39">
            <v>100.21601668396126</v>
          </cell>
          <cell r="AA39">
            <v>92.395887354362259</v>
          </cell>
          <cell r="AB39">
            <v>104.22091920531119</v>
          </cell>
          <cell r="AC39">
            <v>101.33237389896676</v>
          </cell>
          <cell r="AD39">
            <v>101.82460409940222</v>
          </cell>
          <cell r="AE39">
            <v>105.29482418428742</v>
          </cell>
          <cell r="AF39">
            <v>102.31446623034302</v>
          </cell>
          <cell r="AG39">
            <v>105.76861538282516</v>
          </cell>
          <cell r="AH39">
            <v>101.57755657624377</v>
          </cell>
          <cell r="AI39">
            <v>101.97671302802419</v>
          </cell>
          <cell r="AJ39">
            <v>105.44192714475585</v>
          </cell>
          <cell r="AK39">
            <v>85.440037453175307</v>
          </cell>
          <cell r="AL39">
            <v>80</v>
          </cell>
          <cell r="AM39">
            <v>80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Revision History"/>
      <sheetName val="Layer Sizing"/>
      <sheetName val="WL drv - released (ref only)"/>
      <sheetName val="Metal and Via DR-released"/>
      <sheetName val="LV DR-released"/>
      <sheetName val="HV DR-released"/>
      <sheetName val="PCMS Array DR-released"/>
      <sheetName val="Other Rules"/>
      <sheetName val="Process Assumptions-released"/>
      <sheetName val="Drawn Layer Definition"/>
      <sheetName val="Device Supported"/>
      <sheetName val="Mask Layers"/>
      <sheetName val="Flow"/>
      <sheetName val="Electrical Spec"/>
      <sheetName val="Devices supported"/>
      <sheetName val="21nm Sizing"/>
      <sheetName val="PCMS-80s-Rev0 5 (4)"/>
    </sheetNames>
    <sheetDataSet>
      <sheetData sheetId="0"/>
      <sheetData sheetId="1"/>
      <sheetData sheetId="2">
        <row r="5">
          <cell r="I5">
            <v>1.3200000000000003E-2</v>
          </cell>
        </row>
        <row r="8">
          <cell r="E8">
            <v>1.5999999999999999</v>
          </cell>
          <cell r="I8">
            <v>0.08</v>
          </cell>
        </row>
        <row r="9">
          <cell r="E9">
            <v>0.08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Revision History"/>
      <sheetName val="Layer Sizing"/>
      <sheetName val="WL drv - released (ref only)"/>
      <sheetName val="Metal and Via DR-released"/>
      <sheetName val="LV DR-released"/>
      <sheetName val="HV DR-released"/>
      <sheetName val="PCMS Array DR-released"/>
      <sheetName val="Other Rules"/>
      <sheetName val="Process Assumptions-released"/>
      <sheetName val="Drawn Layer Definition"/>
      <sheetName val="Device Supported"/>
      <sheetName val="Mask Layers"/>
      <sheetName val="Flow"/>
      <sheetName val="Electrical Spec"/>
      <sheetName val="Devices supported"/>
    </sheetNames>
    <sheetDataSet>
      <sheetData sheetId="0"/>
      <sheetData sheetId="1"/>
      <sheetData sheetId="2">
        <row r="5">
          <cell r="E5">
            <v>0.26400000000000007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dm.micron.com/cgi-bin/mtgetdoc.exe?itemID=09005aef84aed49d" TargetMode="External"/><Relationship Id="rId3" Type="http://schemas.openxmlformats.org/officeDocument/2006/relationships/hyperlink" Target="http://edm.micron.com/cgi-bin/mtgetdoc.exe?itemID=09005aef84aed49d" TargetMode="External"/><Relationship Id="rId7" Type="http://schemas.openxmlformats.org/officeDocument/2006/relationships/hyperlink" Target="http://edm.micron.com/cgi-bin/mtgetdoc.exe?itemID=09005aef84aed49d" TargetMode="External"/><Relationship Id="rId2" Type="http://schemas.openxmlformats.org/officeDocument/2006/relationships/hyperlink" Target="http://edm.micron.com/cgi-bin/mtgetdoc.exe?itemID=09005aef84aed49d" TargetMode="External"/><Relationship Id="rId1" Type="http://schemas.openxmlformats.org/officeDocument/2006/relationships/hyperlink" Target="http://edm.micron.com/cgi-bin/mtgetdoc.exe?itemID=09005aef84aed49d" TargetMode="External"/><Relationship Id="rId6" Type="http://schemas.openxmlformats.org/officeDocument/2006/relationships/hyperlink" Target="http://edm.micron.com/cgi-bin/mtgetdoc.exe?itemID=09005aef84aed49d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://edm.micron.com/cgi-bin/mtgetdoc.exe?itemID=09005aef84aed49d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edm.micron.com/cgi-bin/mtgetdoc.exe?itemID=09005aef84aed49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6"/>
  <sheetViews>
    <sheetView tabSelected="1" topLeftCell="A4" zoomScale="60" zoomScaleNormal="60" workbookViewId="0">
      <selection activeCell="M24" sqref="M24"/>
    </sheetView>
  </sheetViews>
  <sheetFormatPr defaultColWidth="115" defaultRowHeight="12.75" x14ac:dyDescent="0.2"/>
  <cols>
    <col min="1" max="1" width="2.85546875" style="4" customWidth="1"/>
    <col min="2" max="2" width="10.140625" style="4" customWidth="1"/>
    <col min="3" max="3" width="0.42578125" style="4" customWidth="1"/>
    <col min="4" max="4" width="4" style="4" customWidth="1"/>
    <col min="5" max="5" width="19.7109375" style="247" customWidth="1"/>
    <col min="6" max="6" width="37.7109375" style="4" customWidth="1"/>
    <col min="7" max="7" width="28.140625" style="207" customWidth="1"/>
    <col min="8" max="8" width="18.7109375" style="4" hidden="1" customWidth="1"/>
    <col min="9" max="9" width="27" style="4" customWidth="1"/>
    <col min="10" max="10" width="22.7109375" style="4" customWidth="1"/>
    <col min="11" max="11" width="30" style="4" customWidth="1"/>
    <col min="12" max="12" width="15.42578125" style="4" customWidth="1"/>
    <col min="13" max="13" width="17.85546875" style="4" customWidth="1"/>
    <col min="14" max="14" width="16.42578125" style="4" customWidth="1"/>
    <col min="15" max="15" width="13.140625" style="4" customWidth="1"/>
    <col min="16" max="16" width="13.7109375" style="207" customWidth="1"/>
    <col min="17" max="17" width="10.5703125" style="4" customWidth="1"/>
    <col min="18" max="18" width="18.42578125" style="4" customWidth="1"/>
    <col min="19" max="19" width="16.85546875" style="4" customWidth="1"/>
    <col min="20" max="20" width="9.42578125" style="4" bestFit="1" customWidth="1"/>
    <col min="21" max="21" width="8.140625" style="4" customWidth="1"/>
    <col min="22" max="22" width="12.85546875" style="4" customWidth="1"/>
    <col min="23" max="23" width="15.42578125" style="4" customWidth="1"/>
    <col min="24" max="25" width="10.7109375" style="4" customWidth="1"/>
    <col min="26" max="26" width="14.42578125" style="4" bestFit="1" customWidth="1"/>
    <col min="27" max="27" width="12.28515625" style="4" customWidth="1"/>
    <col min="28" max="28" width="22.5703125" style="261" bestFit="1" customWidth="1"/>
    <col min="29" max="29" width="22.5703125" style="4" customWidth="1"/>
    <col min="30" max="31" width="21.7109375" style="4" customWidth="1"/>
    <col min="32" max="32" width="15.140625" style="4" customWidth="1"/>
    <col min="33" max="33" width="14" style="4" customWidth="1"/>
    <col min="34" max="34" width="42.28515625" style="4" customWidth="1"/>
    <col min="35" max="35" width="48.7109375" style="4" customWidth="1"/>
    <col min="36" max="16384" width="115" style="4"/>
  </cols>
  <sheetData>
    <row r="1" spans="1:32" ht="21" x14ac:dyDescent="0.25">
      <c r="A1" s="1"/>
      <c r="B1" s="2" t="s">
        <v>212</v>
      </c>
      <c r="C1" s="3"/>
      <c r="D1" s="1"/>
      <c r="E1" s="239"/>
      <c r="F1" s="3"/>
      <c r="G1" s="194"/>
      <c r="H1" s="3"/>
      <c r="I1" s="3"/>
      <c r="J1" s="3"/>
      <c r="K1" s="3"/>
      <c r="L1" s="3"/>
      <c r="M1" s="3"/>
      <c r="N1" s="3"/>
      <c r="O1" s="3"/>
      <c r="P1" s="19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49"/>
      <c r="AC1" s="3"/>
      <c r="AD1" s="3"/>
      <c r="AE1" s="3"/>
    </row>
    <row r="2" spans="1:32" ht="15.75" x14ac:dyDescent="0.25">
      <c r="A2" s="1"/>
      <c r="B2" s="481" t="s">
        <v>290</v>
      </c>
      <c r="C2" s="481"/>
      <c r="D2" s="481"/>
      <c r="E2" s="481"/>
      <c r="F2" s="481"/>
      <c r="G2" s="481"/>
      <c r="H2" s="481"/>
      <c r="I2" s="5"/>
      <c r="J2" s="5"/>
      <c r="K2" s="5"/>
      <c r="L2" s="6"/>
      <c r="M2" s="6"/>
      <c r="N2" s="6"/>
      <c r="O2" s="6"/>
      <c r="P2" s="193"/>
      <c r="Q2" s="6"/>
      <c r="R2" s="6"/>
      <c r="S2" s="6"/>
      <c r="T2" s="7"/>
      <c r="U2" s="7"/>
      <c r="V2" s="7"/>
      <c r="W2" s="7"/>
      <c r="X2" s="7"/>
      <c r="Y2" s="7"/>
      <c r="Z2" s="7"/>
      <c r="AA2" s="7"/>
      <c r="AB2" s="250"/>
      <c r="AC2" s="8"/>
      <c r="AD2" s="7"/>
      <c r="AE2" s="7"/>
    </row>
    <row r="3" spans="1:32" ht="15.75" x14ac:dyDescent="0.25">
      <c r="A3" s="1"/>
      <c r="B3" s="9" t="s">
        <v>218</v>
      </c>
      <c r="C3" s="6"/>
      <c r="D3" s="6"/>
      <c r="E3" s="240"/>
      <c r="F3" s="6"/>
      <c r="G3" s="193"/>
      <c r="H3" s="6"/>
      <c r="I3" s="6"/>
      <c r="J3" s="6"/>
      <c r="K3" s="6"/>
      <c r="L3" s="6"/>
      <c r="M3" s="6"/>
      <c r="N3" s="6"/>
      <c r="O3" s="6"/>
      <c r="P3" s="193"/>
      <c r="Q3" s="6"/>
      <c r="R3" s="6"/>
      <c r="S3" s="6"/>
      <c r="V3" s="7"/>
      <c r="W3" s="7"/>
      <c r="X3" s="7"/>
      <c r="Y3" s="7"/>
      <c r="Z3" s="7"/>
      <c r="AA3" s="7"/>
      <c r="AB3" s="250"/>
      <c r="AC3" s="8"/>
    </row>
    <row r="4" spans="1:32" ht="15.75" x14ac:dyDescent="0.25">
      <c r="A4" s="1"/>
      <c r="B4" s="482" t="s">
        <v>213</v>
      </c>
      <c r="C4" s="482"/>
      <c r="D4" s="482"/>
      <c r="E4" s="482"/>
      <c r="F4" s="482"/>
      <c r="G4" s="482"/>
      <c r="H4" s="482"/>
      <c r="I4" s="10"/>
      <c r="J4" s="10"/>
      <c r="K4" s="10"/>
      <c r="L4" s="8"/>
      <c r="M4" s="7"/>
      <c r="N4" s="7"/>
      <c r="O4" s="7"/>
      <c r="P4" s="195"/>
      <c r="Q4" s="7"/>
      <c r="R4" s="7"/>
      <c r="S4" s="7"/>
      <c r="V4" s="7"/>
      <c r="W4" s="7"/>
      <c r="X4" s="7"/>
      <c r="Y4" s="7"/>
      <c r="Z4" s="7"/>
      <c r="AA4" s="7"/>
      <c r="AB4" s="250"/>
      <c r="AC4" s="8"/>
    </row>
    <row r="5" spans="1:32" ht="15.75" x14ac:dyDescent="0.25">
      <c r="A5" s="1"/>
      <c r="B5" s="11" t="s">
        <v>214</v>
      </c>
      <c r="C5" s="12"/>
      <c r="D5" s="12"/>
      <c r="E5" s="241"/>
      <c r="F5" s="13"/>
      <c r="G5" s="208"/>
      <c r="H5" s="12"/>
      <c r="I5" s="12"/>
      <c r="J5" s="12"/>
      <c r="K5" s="12"/>
      <c r="L5" s="8"/>
      <c r="M5" s="7"/>
      <c r="N5" s="7"/>
      <c r="O5" s="7"/>
      <c r="P5" s="195"/>
      <c r="Q5" s="7"/>
      <c r="R5" s="7"/>
      <c r="S5" s="7"/>
      <c r="V5" s="7"/>
      <c r="W5" s="7"/>
      <c r="X5" s="7"/>
      <c r="Y5" s="7"/>
      <c r="Z5" s="7"/>
      <c r="AA5" s="7"/>
      <c r="AB5" s="251"/>
      <c r="AC5" s="7"/>
    </row>
    <row r="6" spans="1:32" ht="15.75" x14ac:dyDescent="0.25">
      <c r="A6" s="1"/>
      <c r="B6" s="482" t="s">
        <v>215</v>
      </c>
      <c r="C6" s="482"/>
      <c r="D6" s="482"/>
      <c r="E6" s="482"/>
      <c r="F6" s="482"/>
      <c r="G6" s="482"/>
      <c r="H6" s="482"/>
      <c r="I6" s="10"/>
      <c r="J6" s="10"/>
      <c r="K6" s="10"/>
      <c r="L6" s="7"/>
      <c r="M6" s="7"/>
      <c r="N6" s="7"/>
      <c r="O6" s="7"/>
      <c r="P6" s="195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251"/>
      <c r="AC6" s="7"/>
      <c r="AD6" s="7"/>
      <c r="AE6" s="7"/>
    </row>
    <row r="7" spans="1:32" ht="15.75" x14ac:dyDescent="0.25">
      <c r="A7" s="1"/>
      <c r="B7" s="482" t="s">
        <v>216</v>
      </c>
      <c r="C7" s="482"/>
      <c r="D7" s="482"/>
      <c r="E7" s="482"/>
      <c r="F7" s="482"/>
      <c r="G7" s="482"/>
      <c r="H7" s="482"/>
      <c r="I7" s="10"/>
      <c r="J7" s="10"/>
      <c r="K7" s="10"/>
      <c r="L7" s="7"/>
      <c r="M7" s="7"/>
      <c r="N7" s="7"/>
      <c r="O7" s="7"/>
      <c r="P7" s="19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250"/>
      <c r="AC7" s="8"/>
      <c r="AD7" s="7"/>
      <c r="AE7" s="7"/>
    </row>
    <row r="8" spans="1:32" ht="16.5" thickBot="1" x14ac:dyDescent="0.3">
      <c r="A8" s="1"/>
      <c r="B8" s="482" t="s">
        <v>217</v>
      </c>
      <c r="C8" s="482"/>
      <c r="D8" s="482"/>
      <c r="E8" s="482"/>
      <c r="F8" s="482"/>
      <c r="G8" s="482"/>
      <c r="H8" s="482"/>
      <c r="I8" s="10"/>
      <c r="J8" s="10"/>
      <c r="K8" s="10"/>
      <c r="L8" s="7"/>
      <c r="M8" s="7"/>
      <c r="N8" s="7"/>
      <c r="O8" s="7"/>
      <c r="P8" s="19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250"/>
      <c r="AC8" s="8"/>
      <c r="AD8" s="7"/>
      <c r="AE8" s="7"/>
    </row>
    <row r="9" spans="1:32" ht="15.75" x14ac:dyDescent="0.25">
      <c r="A9" s="1"/>
      <c r="B9" s="272" t="s">
        <v>255</v>
      </c>
      <c r="C9" s="264"/>
      <c r="D9" s="264"/>
      <c r="E9" s="265"/>
      <c r="F9" s="265"/>
      <c r="G9" s="265"/>
      <c r="H9" s="265"/>
      <c r="I9" s="265"/>
      <c r="J9" s="265"/>
      <c r="K9" s="266"/>
      <c r="L9" s="7"/>
      <c r="M9" s="7"/>
      <c r="N9" s="7"/>
      <c r="O9" s="7"/>
      <c r="P9" s="195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250"/>
      <c r="AC9" s="8"/>
      <c r="AD9" s="7"/>
      <c r="AE9" s="7"/>
    </row>
    <row r="10" spans="1:32" ht="15.75" x14ac:dyDescent="0.25">
      <c r="A10" s="1"/>
      <c r="B10" s="267"/>
      <c r="C10" s="262"/>
      <c r="D10" s="262"/>
      <c r="E10" s="262"/>
      <c r="F10" s="262"/>
      <c r="G10" s="262"/>
      <c r="H10" s="262"/>
      <c r="I10" s="262"/>
      <c r="J10" s="262"/>
      <c r="K10" s="268"/>
      <c r="L10" s="7"/>
      <c r="M10" s="7"/>
      <c r="N10" s="7"/>
      <c r="O10" s="7"/>
      <c r="P10" s="195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250"/>
      <c r="AC10" s="8"/>
      <c r="AD10" s="7"/>
      <c r="AE10" s="7"/>
    </row>
    <row r="11" spans="1:32" ht="16.5" thickBot="1" x14ac:dyDescent="0.3">
      <c r="A11" s="1"/>
      <c r="B11" s="269"/>
      <c r="C11" s="270"/>
      <c r="D11" s="270"/>
      <c r="E11" s="270"/>
      <c r="F11" s="270"/>
      <c r="G11" s="270"/>
      <c r="H11" s="270"/>
      <c r="I11" s="270"/>
      <c r="J11" s="270"/>
      <c r="K11" s="271"/>
      <c r="L11" s="7"/>
      <c r="M11" s="7"/>
      <c r="N11" s="7"/>
      <c r="O11" s="7"/>
      <c r="P11" s="195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250"/>
      <c r="AC11" s="8"/>
      <c r="AD11" s="7"/>
      <c r="AE11" s="7"/>
    </row>
    <row r="12" spans="1:32" ht="16.5" thickBot="1" x14ac:dyDescent="0.3">
      <c r="A12" s="1"/>
      <c r="B12" s="14"/>
      <c r="C12" s="7"/>
      <c r="D12" s="15"/>
      <c r="E12" s="263"/>
      <c r="F12" s="7"/>
      <c r="G12" s="195"/>
      <c r="H12" s="7"/>
      <c r="I12" s="7"/>
      <c r="J12" s="7"/>
      <c r="K12" s="7"/>
      <c r="L12" s="7"/>
      <c r="M12" s="7"/>
      <c r="N12" s="7"/>
      <c r="O12" s="7"/>
      <c r="P12" s="19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251"/>
      <c r="AC12" s="7"/>
      <c r="AD12" s="7"/>
      <c r="AE12" s="7"/>
    </row>
    <row r="13" spans="1:32" ht="24" thickBot="1" x14ac:dyDescent="0.4">
      <c r="A13" s="1"/>
      <c r="B13" s="16"/>
      <c r="C13" s="3"/>
      <c r="D13" s="1"/>
      <c r="E13" s="239"/>
      <c r="F13" s="3"/>
      <c r="G13" s="194"/>
      <c r="H13" s="3"/>
      <c r="I13" s="3"/>
      <c r="J13" s="3"/>
      <c r="K13" s="3"/>
      <c r="L13" s="483" t="s">
        <v>0</v>
      </c>
      <c r="M13" s="484"/>
      <c r="N13" s="484"/>
      <c r="O13" s="484"/>
      <c r="P13" s="484"/>
      <c r="Q13" s="484"/>
      <c r="R13" s="484"/>
      <c r="S13" s="485"/>
      <c r="T13" s="483" t="s">
        <v>1</v>
      </c>
      <c r="U13" s="484"/>
      <c r="V13" s="484"/>
      <c r="W13" s="485"/>
      <c r="X13" s="17"/>
      <c r="Y13" s="17"/>
      <c r="Z13" s="17"/>
      <c r="AA13" s="17"/>
      <c r="AB13" s="252"/>
      <c r="AC13" s="17"/>
      <c r="AD13" s="17"/>
      <c r="AE13" s="17"/>
    </row>
    <row r="14" spans="1:32" ht="31.5" x14ac:dyDescent="0.2">
      <c r="B14" s="486" t="s">
        <v>2</v>
      </c>
      <c r="C14" s="488" t="s">
        <v>3</v>
      </c>
      <c r="D14" s="490" t="s">
        <v>4</v>
      </c>
      <c r="E14" s="242"/>
      <c r="F14" s="492" t="s">
        <v>5</v>
      </c>
      <c r="G14" s="428" t="s">
        <v>6</v>
      </c>
      <c r="H14" s="324" t="s">
        <v>7</v>
      </c>
      <c r="I14" s="324" t="s">
        <v>7</v>
      </c>
      <c r="J14" s="324" t="s">
        <v>8</v>
      </c>
      <c r="K14" s="324" t="s">
        <v>9</v>
      </c>
      <c r="L14" s="324" t="s">
        <v>10</v>
      </c>
      <c r="M14" s="324" t="s">
        <v>11</v>
      </c>
      <c r="N14" s="324" t="s">
        <v>12</v>
      </c>
      <c r="O14" s="324" t="s">
        <v>13</v>
      </c>
      <c r="P14" s="428" t="s">
        <v>14</v>
      </c>
      <c r="Q14" s="324" t="s">
        <v>15</v>
      </c>
      <c r="R14" s="324" t="s">
        <v>16</v>
      </c>
      <c r="S14" s="324" t="s">
        <v>17</v>
      </c>
      <c r="T14" s="18" t="s">
        <v>18</v>
      </c>
      <c r="U14" s="18" t="s">
        <v>19</v>
      </c>
      <c r="V14" s="19" t="s">
        <v>20</v>
      </c>
      <c r="W14" s="20" t="s">
        <v>21</v>
      </c>
      <c r="X14" s="476" t="s">
        <v>22</v>
      </c>
      <c r="Y14" s="476" t="s">
        <v>23</v>
      </c>
      <c r="Z14" s="476" t="s">
        <v>24</v>
      </c>
      <c r="AA14" s="476" t="s">
        <v>25</v>
      </c>
      <c r="AB14" s="497" t="s">
        <v>26</v>
      </c>
      <c r="AC14" s="21" t="s">
        <v>27</v>
      </c>
      <c r="AD14" s="476" t="s">
        <v>28</v>
      </c>
      <c r="AE14" s="476" t="s">
        <v>29</v>
      </c>
      <c r="AF14" s="496" t="s">
        <v>256</v>
      </c>
    </row>
    <row r="15" spans="1:32" ht="16.5" thickBot="1" x14ac:dyDescent="0.25">
      <c r="B15" s="487"/>
      <c r="C15" s="489"/>
      <c r="D15" s="491"/>
      <c r="E15" s="242"/>
      <c r="F15" s="493"/>
      <c r="G15" s="429"/>
      <c r="H15" s="325"/>
      <c r="I15" s="325"/>
      <c r="J15" s="325"/>
      <c r="K15" s="325"/>
      <c r="L15" s="325"/>
      <c r="M15" s="325"/>
      <c r="N15" s="325"/>
      <c r="O15" s="325"/>
      <c r="P15" s="429"/>
      <c r="Q15" s="325"/>
      <c r="R15" s="325"/>
      <c r="S15" s="325"/>
      <c r="T15" s="494" t="s">
        <v>30</v>
      </c>
      <c r="U15" s="495"/>
      <c r="V15" s="22" t="s">
        <v>31</v>
      </c>
      <c r="W15" s="23" t="s">
        <v>32</v>
      </c>
      <c r="X15" s="477"/>
      <c r="Y15" s="477"/>
      <c r="Z15" s="477"/>
      <c r="AA15" s="477"/>
      <c r="AB15" s="498"/>
      <c r="AC15" s="24" t="s">
        <v>33</v>
      </c>
      <c r="AD15" s="477"/>
      <c r="AE15" s="477"/>
      <c r="AF15" s="496"/>
    </row>
    <row r="16" spans="1:32" ht="19.5" thickBot="1" x14ac:dyDescent="0.25">
      <c r="B16" s="478" t="s">
        <v>34</v>
      </c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80"/>
      <c r="AC16" s="479"/>
      <c r="AD16" s="479"/>
      <c r="AE16" s="479"/>
    </row>
    <row r="17" spans="2:32" ht="51" customHeight="1" x14ac:dyDescent="0.2">
      <c r="B17" s="438" t="s">
        <v>211</v>
      </c>
      <c r="C17" s="439"/>
      <c r="D17" s="440"/>
      <c r="E17" s="427" t="s">
        <v>242</v>
      </c>
      <c r="F17" s="441" t="s">
        <v>35</v>
      </c>
      <c r="G17" s="442" t="s">
        <v>239</v>
      </c>
      <c r="H17" s="98" t="s">
        <v>36</v>
      </c>
      <c r="I17" s="445" t="s">
        <v>291</v>
      </c>
      <c r="J17" s="445" t="s">
        <v>37</v>
      </c>
      <c r="K17" s="98" t="s">
        <v>204</v>
      </c>
      <c r="L17" s="445" t="s">
        <v>38</v>
      </c>
      <c r="M17" s="445" t="s">
        <v>202</v>
      </c>
      <c r="N17" s="445" t="s">
        <v>39</v>
      </c>
      <c r="O17" s="445">
        <v>30</v>
      </c>
      <c r="P17" s="442">
        <v>10</v>
      </c>
      <c r="Q17" s="445" t="s">
        <v>39</v>
      </c>
      <c r="R17" s="445" t="s">
        <v>39</v>
      </c>
      <c r="S17" s="449" t="s">
        <v>40</v>
      </c>
      <c r="T17" s="99">
        <v>15</v>
      </c>
      <c r="U17" s="100" t="s">
        <v>41</v>
      </c>
      <c r="V17" s="101"/>
      <c r="W17" s="102"/>
      <c r="X17" s="446"/>
      <c r="Y17" s="446"/>
      <c r="Z17" s="446"/>
      <c r="AA17" s="447">
        <v>1</v>
      </c>
      <c r="AB17" s="448" t="s">
        <v>42</v>
      </c>
      <c r="AC17" s="443"/>
      <c r="AD17" s="443" t="s">
        <v>43</v>
      </c>
      <c r="AE17" s="450"/>
      <c r="AF17" s="4" t="s">
        <v>259</v>
      </c>
    </row>
    <row r="18" spans="2:32" ht="18.75" customHeight="1" thickBot="1" x14ac:dyDescent="0.25">
      <c r="B18" s="431"/>
      <c r="C18" s="432"/>
      <c r="D18" s="433"/>
      <c r="E18" s="427"/>
      <c r="F18" s="435"/>
      <c r="G18" s="437"/>
      <c r="H18" s="103" t="s">
        <v>36</v>
      </c>
      <c r="I18" s="420"/>
      <c r="J18" s="420"/>
      <c r="K18" s="103" t="s">
        <v>289</v>
      </c>
      <c r="L18" s="420"/>
      <c r="M18" s="420"/>
      <c r="N18" s="420"/>
      <c r="O18" s="420"/>
      <c r="P18" s="437"/>
      <c r="Q18" s="420"/>
      <c r="R18" s="420"/>
      <c r="S18" s="422"/>
      <c r="T18" s="104">
        <v>10</v>
      </c>
      <c r="U18" s="105" t="s">
        <v>45</v>
      </c>
      <c r="V18" s="106"/>
      <c r="W18" s="107"/>
      <c r="X18" s="424"/>
      <c r="Y18" s="424"/>
      <c r="Z18" s="424"/>
      <c r="AA18" s="409"/>
      <c r="AB18" s="411"/>
      <c r="AC18" s="413"/>
      <c r="AD18" s="413"/>
      <c r="AE18" s="413"/>
      <c r="AF18" s="4" t="s">
        <v>257</v>
      </c>
    </row>
    <row r="19" spans="2:32" ht="56.25" x14ac:dyDescent="0.2">
      <c r="B19" s="430" t="s">
        <v>211</v>
      </c>
      <c r="C19" s="432"/>
      <c r="D19" s="433"/>
      <c r="E19" s="427" t="s">
        <v>242</v>
      </c>
      <c r="F19" s="434" t="s">
        <v>46</v>
      </c>
      <c r="G19" s="436" t="s">
        <v>250</v>
      </c>
      <c r="H19" s="103" t="s">
        <v>36</v>
      </c>
      <c r="I19" s="445" t="s">
        <v>291</v>
      </c>
      <c r="J19" s="466" t="s">
        <v>253</v>
      </c>
      <c r="K19" s="98" t="s">
        <v>204</v>
      </c>
      <c r="L19" s="419" t="s">
        <v>38</v>
      </c>
      <c r="M19" s="419" t="s">
        <v>203</v>
      </c>
      <c r="N19" s="419" t="s">
        <v>39</v>
      </c>
      <c r="O19" s="419">
        <v>30</v>
      </c>
      <c r="P19" s="436">
        <v>10</v>
      </c>
      <c r="Q19" s="419" t="s">
        <v>39</v>
      </c>
      <c r="R19" s="419" t="s">
        <v>39</v>
      </c>
      <c r="S19" s="421" t="s">
        <v>40</v>
      </c>
      <c r="T19" s="104">
        <v>5</v>
      </c>
      <c r="U19" s="105" t="s">
        <v>41</v>
      </c>
      <c r="V19" s="106"/>
      <c r="W19" s="107"/>
      <c r="X19" s="423"/>
      <c r="Y19" s="423"/>
      <c r="Z19" s="423"/>
      <c r="AA19" s="408">
        <v>2</v>
      </c>
      <c r="AB19" s="456" t="s">
        <v>48</v>
      </c>
      <c r="AC19" s="412"/>
      <c r="AD19" s="452" t="s">
        <v>43</v>
      </c>
      <c r="AE19" s="453"/>
    </row>
    <row r="20" spans="2:32" ht="57" thickBot="1" x14ac:dyDescent="0.25">
      <c r="B20" s="431"/>
      <c r="C20" s="432"/>
      <c r="D20" s="433"/>
      <c r="E20" s="427"/>
      <c r="F20" s="435"/>
      <c r="G20" s="437"/>
      <c r="H20" s="103" t="s">
        <v>36</v>
      </c>
      <c r="I20" s="420"/>
      <c r="J20" s="467"/>
      <c r="K20" s="103" t="s">
        <v>289</v>
      </c>
      <c r="L20" s="420"/>
      <c r="M20" s="420"/>
      <c r="N20" s="420"/>
      <c r="O20" s="420"/>
      <c r="P20" s="437"/>
      <c r="Q20" s="420"/>
      <c r="R20" s="420"/>
      <c r="S20" s="422"/>
      <c r="T20" s="108">
        <v>30</v>
      </c>
      <c r="U20" s="105" t="s">
        <v>45</v>
      </c>
      <c r="V20" s="106"/>
      <c r="W20" s="107"/>
      <c r="X20" s="424"/>
      <c r="Y20" s="424"/>
      <c r="Z20" s="424"/>
      <c r="AA20" s="409"/>
      <c r="AB20" s="457"/>
      <c r="AC20" s="413"/>
      <c r="AD20" s="413"/>
      <c r="AE20" s="413"/>
    </row>
    <row r="21" spans="2:32" ht="75" x14ac:dyDescent="0.2">
      <c r="B21" s="430" t="s">
        <v>211</v>
      </c>
      <c r="C21" s="109"/>
      <c r="D21" s="107"/>
      <c r="E21" s="427" t="s">
        <v>242</v>
      </c>
      <c r="F21" s="460" t="s">
        <v>49</v>
      </c>
      <c r="G21" s="459" t="s">
        <v>250</v>
      </c>
      <c r="H21" s="103" t="s">
        <v>36</v>
      </c>
      <c r="I21" s="445" t="s">
        <v>291</v>
      </c>
      <c r="J21" s="458" t="s">
        <v>50</v>
      </c>
      <c r="K21" s="274" t="s">
        <v>295</v>
      </c>
      <c r="L21" s="458" t="s">
        <v>38</v>
      </c>
      <c r="M21" s="445" t="s">
        <v>202</v>
      </c>
      <c r="N21" s="458" t="s">
        <v>39</v>
      </c>
      <c r="O21" s="458">
        <v>85</v>
      </c>
      <c r="P21" s="459">
        <v>1</v>
      </c>
      <c r="Q21" s="458" t="s">
        <v>39</v>
      </c>
      <c r="R21" s="458" t="s">
        <v>39</v>
      </c>
      <c r="S21" s="454" t="s">
        <v>40</v>
      </c>
      <c r="T21" s="104">
        <v>5</v>
      </c>
      <c r="U21" s="111" t="s">
        <v>41</v>
      </c>
      <c r="V21" s="106"/>
      <c r="W21" s="107"/>
      <c r="X21" s="423"/>
      <c r="Y21" s="455"/>
      <c r="Z21" s="455"/>
      <c r="AA21" s="451">
        <v>2</v>
      </c>
      <c r="AB21" s="456" t="s">
        <v>48</v>
      </c>
      <c r="AC21" s="451"/>
      <c r="AD21" s="452" t="s">
        <v>43</v>
      </c>
      <c r="AE21" s="453"/>
    </row>
    <row r="22" spans="2:32" ht="57" thickBot="1" x14ac:dyDescent="0.25">
      <c r="B22" s="431"/>
      <c r="C22" s="109"/>
      <c r="D22" s="107"/>
      <c r="E22" s="427"/>
      <c r="F22" s="435"/>
      <c r="G22" s="437"/>
      <c r="H22" s="103" t="s">
        <v>36</v>
      </c>
      <c r="I22" s="420"/>
      <c r="J22" s="420"/>
      <c r="K22" s="274" t="s">
        <v>289</v>
      </c>
      <c r="L22" s="420"/>
      <c r="M22" s="420"/>
      <c r="N22" s="420"/>
      <c r="O22" s="420"/>
      <c r="P22" s="437"/>
      <c r="Q22" s="420"/>
      <c r="R22" s="420"/>
      <c r="S22" s="422"/>
      <c r="T22" s="104">
        <v>30</v>
      </c>
      <c r="U22" s="105" t="s">
        <v>45</v>
      </c>
      <c r="V22" s="106"/>
      <c r="W22" s="107"/>
      <c r="X22" s="424"/>
      <c r="Y22" s="424"/>
      <c r="Z22" s="424"/>
      <c r="AA22" s="409"/>
      <c r="AB22" s="457"/>
      <c r="AC22" s="409"/>
      <c r="AD22" s="413"/>
      <c r="AE22" s="413"/>
    </row>
    <row r="23" spans="2:32" ht="57" thickBot="1" x14ac:dyDescent="0.25">
      <c r="B23" s="112" t="s">
        <v>211</v>
      </c>
      <c r="C23" s="109"/>
      <c r="D23" s="107"/>
      <c r="E23" s="116" t="s">
        <v>242</v>
      </c>
      <c r="F23" s="231" t="s">
        <v>51</v>
      </c>
      <c r="G23" s="202" t="s">
        <v>245</v>
      </c>
      <c r="H23" s="103" t="s">
        <v>36</v>
      </c>
      <c r="I23" s="103" t="s">
        <v>36</v>
      </c>
      <c r="J23" s="103" t="s">
        <v>52</v>
      </c>
      <c r="K23" s="103" t="s">
        <v>289</v>
      </c>
      <c r="L23" s="113" t="s">
        <v>38</v>
      </c>
      <c r="M23" s="157" t="s">
        <v>202</v>
      </c>
      <c r="N23" s="113" t="s">
        <v>39</v>
      </c>
      <c r="O23" s="113">
        <v>85</v>
      </c>
      <c r="P23" s="196">
        <v>1</v>
      </c>
      <c r="Q23" s="113" t="s">
        <v>39</v>
      </c>
      <c r="R23" s="113" t="s">
        <v>39</v>
      </c>
      <c r="S23" s="113" t="s">
        <v>40</v>
      </c>
      <c r="T23" s="104">
        <v>30</v>
      </c>
      <c r="U23" s="105" t="s">
        <v>45</v>
      </c>
      <c r="V23" s="114"/>
      <c r="W23" s="110"/>
      <c r="X23" s="115"/>
      <c r="Y23" s="115"/>
      <c r="Z23" s="115"/>
      <c r="AA23" s="116">
        <v>2</v>
      </c>
      <c r="AB23" s="253" t="s">
        <v>48</v>
      </c>
      <c r="AC23" s="116"/>
      <c r="AD23" s="117" t="s">
        <v>43</v>
      </c>
      <c r="AE23" s="118"/>
    </row>
    <row r="24" spans="2:32" ht="120.75" customHeight="1" thickBot="1" x14ac:dyDescent="0.25">
      <c r="B24" s="119" t="s">
        <v>211</v>
      </c>
      <c r="C24" s="109"/>
      <c r="D24" s="107"/>
      <c r="E24" s="116" t="s">
        <v>242</v>
      </c>
      <c r="F24" s="113" t="s">
        <v>53</v>
      </c>
      <c r="G24" s="202" t="s">
        <v>54</v>
      </c>
      <c r="H24" s="103" t="s">
        <v>36</v>
      </c>
      <c r="I24" s="103" t="s">
        <v>36</v>
      </c>
      <c r="J24" s="103" t="s">
        <v>55</v>
      </c>
      <c r="K24" s="103" t="s">
        <v>241</v>
      </c>
      <c r="L24" s="113" t="s">
        <v>38</v>
      </c>
      <c r="M24" s="157" t="s">
        <v>237</v>
      </c>
      <c r="N24" s="113" t="s">
        <v>39</v>
      </c>
      <c r="O24" s="113">
        <v>85</v>
      </c>
      <c r="P24" s="196">
        <v>1</v>
      </c>
      <c r="Q24" s="279" t="s">
        <v>260</v>
      </c>
      <c r="R24" s="283">
        <v>1E-3</v>
      </c>
      <c r="S24" s="113" t="s">
        <v>40</v>
      </c>
      <c r="T24" s="120">
        <v>7</v>
      </c>
      <c r="U24" s="111" t="s">
        <v>56</v>
      </c>
      <c r="V24" s="106"/>
      <c r="W24" s="107"/>
      <c r="X24" s="121"/>
      <c r="Y24" s="121"/>
      <c r="Z24" s="121"/>
      <c r="AA24" s="122">
        <v>1</v>
      </c>
      <c r="AB24" s="254" t="s">
        <v>57</v>
      </c>
      <c r="AC24" s="122"/>
      <c r="AD24" s="123" t="s">
        <v>43</v>
      </c>
      <c r="AE24" s="123"/>
      <c r="AF24" s="282" t="s">
        <v>263</v>
      </c>
    </row>
    <row r="25" spans="2:32" ht="56.25" x14ac:dyDescent="0.2">
      <c r="B25" s="438" t="s">
        <v>211</v>
      </c>
      <c r="C25" s="439"/>
      <c r="D25" s="440"/>
      <c r="E25" s="427" t="s">
        <v>242</v>
      </c>
      <c r="F25" s="441" t="s">
        <v>35</v>
      </c>
      <c r="G25" s="442" t="s">
        <v>251</v>
      </c>
      <c r="H25" s="98" t="s">
        <v>36</v>
      </c>
      <c r="I25" s="445" t="s">
        <v>291</v>
      </c>
      <c r="J25" s="445" t="s">
        <v>37</v>
      </c>
      <c r="K25" s="98" t="s">
        <v>204</v>
      </c>
      <c r="L25" s="445" t="s">
        <v>38</v>
      </c>
      <c r="M25" s="445" t="s">
        <v>202</v>
      </c>
      <c r="N25" s="445" t="s">
        <v>39</v>
      </c>
      <c r="O25" s="445">
        <v>85</v>
      </c>
      <c r="P25" s="442">
        <v>10</v>
      </c>
      <c r="Q25" s="445" t="s">
        <v>39</v>
      </c>
      <c r="R25" s="445" t="s">
        <v>39</v>
      </c>
      <c r="S25" s="449" t="s">
        <v>40</v>
      </c>
      <c r="T25" s="99">
        <v>5</v>
      </c>
      <c r="U25" s="100" t="s">
        <v>41</v>
      </c>
      <c r="V25" s="101"/>
      <c r="W25" s="102"/>
      <c r="X25" s="446"/>
      <c r="Y25" s="446"/>
      <c r="Z25" s="446"/>
      <c r="AA25" s="447">
        <v>1</v>
      </c>
      <c r="AB25" s="448" t="s">
        <v>42</v>
      </c>
      <c r="AC25" s="443"/>
      <c r="AD25" s="443" t="s">
        <v>43</v>
      </c>
      <c r="AE25" s="450"/>
    </row>
    <row r="26" spans="2:32" ht="57" thickBot="1" x14ac:dyDescent="0.25">
      <c r="B26" s="431"/>
      <c r="C26" s="432"/>
      <c r="D26" s="433"/>
      <c r="E26" s="427"/>
      <c r="F26" s="435"/>
      <c r="G26" s="437"/>
      <c r="H26" s="103" t="s">
        <v>36</v>
      </c>
      <c r="I26" s="420"/>
      <c r="J26" s="420"/>
      <c r="K26" s="103" t="s">
        <v>289</v>
      </c>
      <c r="L26" s="420"/>
      <c r="M26" s="420"/>
      <c r="N26" s="420"/>
      <c r="O26" s="420"/>
      <c r="P26" s="437"/>
      <c r="Q26" s="420"/>
      <c r="R26" s="420"/>
      <c r="S26" s="422"/>
      <c r="T26" s="104">
        <v>30</v>
      </c>
      <c r="U26" s="105" t="s">
        <v>45</v>
      </c>
      <c r="V26" s="106"/>
      <c r="W26" s="107"/>
      <c r="X26" s="424"/>
      <c r="Y26" s="424"/>
      <c r="Z26" s="424"/>
      <c r="AA26" s="409"/>
      <c r="AB26" s="411"/>
      <c r="AC26" s="413"/>
      <c r="AD26" s="413"/>
      <c r="AE26" s="413"/>
    </row>
    <row r="27" spans="2:32" s="307" customFormat="1" ht="56.25" x14ac:dyDescent="0.2">
      <c r="B27" s="430" t="s">
        <v>211</v>
      </c>
      <c r="C27" s="473"/>
      <c r="D27" s="440"/>
      <c r="E27" s="427" t="s">
        <v>242</v>
      </c>
      <c r="F27" s="474" t="s">
        <v>46</v>
      </c>
      <c r="G27" s="425" t="s">
        <v>251</v>
      </c>
      <c r="H27" s="278" t="s">
        <v>36</v>
      </c>
      <c r="I27" s="445" t="s">
        <v>291</v>
      </c>
      <c r="J27" s="466" t="s">
        <v>47</v>
      </c>
      <c r="K27" s="278" t="s">
        <v>204</v>
      </c>
      <c r="L27" s="466" t="s">
        <v>38</v>
      </c>
      <c r="M27" s="466" t="s">
        <v>202</v>
      </c>
      <c r="N27" s="466" t="s">
        <v>39</v>
      </c>
      <c r="O27" s="466">
        <v>30</v>
      </c>
      <c r="P27" s="425">
        <v>10</v>
      </c>
      <c r="Q27" s="466" t="s">
        <v>39</v>
      </c>
      <c r="R27" s="466" t="s">
        <v>39</v>
      </c>
      <c r="S27" s="468" t="s">
        <v>40</v>
      </c>
      <c r="T27" s="308">
        <v>5</v>
      </c>
      <c r="U27" s="309" t="s">
        <v>41</v>
      </c>
      <c r="V27" s="310"/>
      <c r="W27" s="311"/>
      <c r="X27" s="470"/>
      <c r="Y27" s="470"/>
      <c r="Z27" s="470"/>
      <c r="AA27" s="471" t="s">
        <v>39</v>
      </c>
      <c r="AB27" s="464" t="s">
        <v>42</v>
      </c>
      <c r="AC27" s="464"/>
      <c r="AD27" s="464"/>
      <c r="AE27" s="464"/>
    </row>
    <row r="28" spans="2:32" s="307" customFormat="1" ht="57" thickBot="1" x14ac:dyDescent="0.25">
      <c r="B28" s="431"/>
      <c r="C28" s="473"/>
      <c r="D28" s="433"/>
      <c r="E28" s="427"/>
      <c r="F28" s="475"/>
      <c r="G28" s="426"/>
      <c r="H28" s="278" t="s">
        <v>36</v>
      </c>
      <c r="I28" s="420"/>
      <c r="J28" s="467"/>
      <c r="K28" s="278" t="s">
        <v>289</v>
      </c>
      <c r="L28" s="467"/>
      <c r="M28" s="467"/>
      <c r="N28" s="467"/>
      <c r="O28" s="467"/>
      <c r="P28" s="426"/>
      <c r="Q28" s="467"/>
      <c r="R28" s="467"/>
      <c r="S28" s="469"/>
      <c r="T28" s="308">
        <v>30</v>
      </c>
      <c r="U28" s="309" t="s">
        <v>45</v>
      </c>
      <c r="V28" s="310"/>
      <c r="W28" s="311"/>
      <c r="X28" s="465"/>
      <c r="Y28" s="465"/>
      <c r="Z28" s="465"/>
      <c r="AA28" s="472"/>
      <c r="AB28" s="465"/>
      <c r="AC28" s="465"/>
      <c r="AD28" s="465"/>
      <c r="AE28" s="465"/>
    </row>
    <row r="29" spans="2:32" ht="75" x14ac:dyDescent="0.2">
      <c r="B29" s="430" t="s">
        <v>211</v>
      </c>
      <c r="C29" s="109"/>
      <c r="D29" s="107"/>
      <c r="E29" s="451" t="s">
        <v>242</v>
      </c>
      <c r="F29" s="460" t="s">
        <v>49</v>
      </c>
      <c r="G29" s="459" t="s">
        <v>58</v>
      </c>
      <c r="H29" s="103" t="s">
        <v>36</v>
      </c>
      <c r="I29" s="445" t="s">
        <v>291</v>
      </c>
      <c r="J29" s="458" t="s">
        <v>50</v>
      </c>
      <c r="K29" s="274" t="s">
        <v>295</v>
      </c>
      <c r="L29" s="458" t="s">
        <v>38</v>
      </c>
      <c r="M29" s="458" t="s">
        <v>202</v>
      </c>
      <c r="N29" s="458" t="s">
        <v>39</v>
      </c>
      <c r="O29" s="458">
        <v>85</v>
      </c>
      <c r="P29" s="459">
        <v>1</v>
      </c>
      <c r="Q29" s="458" t="s">
        <v>39</v>
      </c>
      <c r="R29" s="458" t="s">
        <v>39</v>
      </c>
      <c r="S29" s="454" t="s">
        <v>40</v>
      </c>
      <c r="T29" s="104">
        <v>5</v>
      </c>
      <c r="U29" s="105" t="s">
        <v>41</v>
      </c>
      <c r="V29" s="106"/>
      <c r="W29" s="107"/>
      <c r="X29" s="423"/>
      <c r="Y29" s="455"/>
      <c r="Z29" s="455"/>
      <c r="AA29" s="451">
        <v>2</v>
      </c>
      <c r="AB29" s="456" t="s">
        <v>48</v>
      </c>
      <c r="AC29" s="451"/>
      <c r="AD29" s="452" t="s">
        <v>43</v>
      </c>
      <c r="AE29" s="453"/>
    </row>
    <row r="30" spans="2:32" ht="56.25" x14ac:dyDescent="0.2">
      <c r="B30" s="431"/>
      <c r="C30" s="109"/>
      <c r="D30" s="107"/>
      <c r="E30" s="409"/>
      <c r="F30" s="435"/>
      <c r="G30" s="437"/>
      <c r="H30" s="103" t="s">
        <v>36</v>
      </c>
      <c r="I30" s="420"/>
      <c r="J30" s="420"/>
      <c r="K30" s="274" t="s">
        <v>289</v>
      </c>
      <c r="L30" s="420"/>
      <c r="M30" s="420"/>
      <c r="N30" s="420"/>
      <c r="O30" s="420"/>
      <c r="P30" s="437"/>
      <c r="Q30" s="420"/>
      <c r="R30" s="420"/>
      <c r="S30" s="422"/>
      <c r="T30" s="104">
        <v>30</v>
      </c>
      <c r="U30" s="105" t="s">
        <v>45</v>
      </c>
      <c r="V30" s="106"/>
      <c r="W30" s="107"/>
      <c r="X30" s="424"/>
      <c r="Y30" s="424"/>
      <c r="Z30" s="424"/>
      <c r="AA30" s="409"/>
      <c r="AB30" s="457"/>
      <c r="AC30" s="409"/>
      <c r="AD30" s="413"/>
      <c r="AE30" s="413"/>
    </row>
    <row r="31" spans="2:32" ht="57" thickBot="1" x14ac:dyDescent="0.25">
      <c r="B31" s="124" t="s">
        <v>211</v>
      </c>
      <c r="C31" s="125"/>
      <c r="D31" s="132"/>
      <c r="E31" s="116" t="s">
        <v>242</v>
      </c>
      <c r="F31" s="232" t="s">
        <v>51</v>
      </c>
      <c r="G31" s="203" t="s">
        <v>58</v>
      </c>
      <c r="H31" s="127" t="s">
        <v>36</v>
      </c>
      <c r="I31" s="127" t="s">
        <v>36</v>
      </c>
      <c r="J31" s="127" t="s">
        <v>52</v>
      </c>
      <c r="K31" s="127" t="s">
        <v>246</v>
      </c>
      <c r="L31" s="128" t="s">
        <v>38</v>
      </c>
      <c r="M31" s="128" t="s">
        <v>205</v>
      </c>
      <c r="N31" s="128" t="s">
        <v>39</v>
      </c>
      <c r="O31" s="128">
        <v>85</v>
      </c>
      <c r="P31" s="197">
        <v>1</v>
      </c>
      <c r="Q31" s="128" t="s">
        <v>39</v>
      </c>
      <c r="R31" s="128" t="s">
        <v>39</v>
      </c>
      <c r="S31" s="128" t="s">
        <v>40</v>
      </c>
      <c r="T31" s="129">
        <v>30</v>
      </c>
      <c r="U31" s="130" t="s">
        <v>45</v>
      </c>
      <c r="V31" s="131"/>
      <c r="W31" s="132"/>
      <c r="X31" s="115"/>
      <c r="Y31" s="115"/>
      <c r="Z31" s="115"/>
      <c r="AA31" s="133">
        <v>2</v>
      </c>
      <c r="AB31" s="255" t="s">
        <v>42</v>
      </c>
      <c r="AC31" s="133"/>
      <c r="AD31" s="134" t="s">
        <v>43</v>
      </c>
      <c r="AE31" s="135"/>
    </row>
    <row r="32" spans="2:32" ht="56.25" x14ac:dyDescent="0.2">
      <c r="B32" s="461" t="s">
        <v>211</v>
      </c>
      <c r="C32" s="432"/>
      <c r="D32" s="433"/>
      <c r="E32" s="427" t="s">
        <v>242</v>
      </c>
      <c r="F32" s="434" t="s">
        <v>35</v>
      </c>
      <c r="G32" s="436" t="s">
        <v>252</v>
      </c>
      <c r="H32" s="103" t="s">
        <v>36</v>
      </c>
      <c r="I32" s="445" t="s">
        <v>291</v>
      </c>
      <c r="J32" s="419" t="s">
        <v>37</v>
      </c>
      <c r="K32" s="103" t="s">
        <v>204</v>
      </c>
      <c r="L32" s="419" t="s">
        <v>38</v>
      </c>
      <c r="M32" s="419" t="s">
        <v>202</v>
      </c>
      <c r="N32" s="419" t="s">
        <v>39</v>
      </c>
      <c r="O32" s="419">
        <v>85</v>
      </c>
      <c r="P32" s="436">
        <v>10</v>
      </c>
      <c r="Q32" s="419" t="s">
        <v>39</v>
      </c>
      <c r="R32" s="419" t="s">
        <v>39</v>
      </c>
      <c r="S32" s="421" t="s">
        <v>40</v>
      </c>
      <c r="T32" s="104">
        <v>5</v>
      </c>
      <c r="U32" s="111" t="s">
        <v>41</v>
      </c>
      <c r="V32" s="106"/>
      <c r="W32" s="107"/>
      <c r="X32" s="446"/>
      <c r="Y32" s="446"/>
      <c r="Z32" s="446"/>
      <c r="AA32" s="447">
        <v>2</v>
      </c>
      <c r="AB32" s="448" t="s">
        <v>42</v>
      </c>
      <c r="AC32" s="443"/>
      <c r="AD32" s="443" t="s">
        <v>43</v>
      </c>
      <c r="AE32" s="450"/>
    </row>
    <row r="33" spans="2:32" ht="57" thickBot="1" x14ac:dyDescent="0.25">
      <c r="B33" s="431"/>
      <c r="C33" s="432"/>
      <c r="D33" s="433"/>
      <c r="E33" s="427"/>
      <c r="F33" s="435"/>
      <c r="G33" s="437"/>
      <c r="H33" s="103" t="s">
        <v>36</v>
      </c>
      <c r="I33" s="420"/>
      <c r="J33" s="420"/>
      <c r="K33" s="103" t="s">
        <v>289</v>
      </c>
      <c r="L33" s="420"/>
      <c r="M33" s="420"/>
      <c r="N33" s="420"/>
      <c r="O33" s="420"/>
      <c r="P33" s="437"/>
      <c r="Q33" s="420"/>
      <c r="R33" s="420"/>
      <c r="S33" s="422"/>
      <c r="T33" s="104">
        <v>30</v>
      </c>
      <c r="U33" s="105" t="s">
        <v>45</v>
      </c>
      <c r="V33" s="106"/>
      <c r="W33" s="107"/>
      <c r="X33" s="424"/>
      <c r="Y33" s="424"/>
      <c r="Z33" s="424"/>
      <c r="AA33" s="409"/>
      <c r="AB33" s="411"/>
      <c r="AC33" s="413"/>
      <c r="AD33" s="413"/>
      <c r="AE33" s="413"/>
    </row>
    <row r="34" spans="2:32" ht="75" x14ac:dyDescent="0.2">
      <c r="B34" s="430" t="s">
        <v>211</v>
      </c>
      <c r="C34" s="109"/>
      <c r="D34" s="107"/>
      <c r="E34" s="427" t="s">
        <v>242</v>
      </c>
      <c r="F34" s="460" t="s">
        <v>49</v>
      </c>
      <c r="G34" s="459" t="s">
        <v>59</v>
      </c>
      <c r="H34" s="103" t="s">
        <v>36</v>
      </c>
      <c r="I34" s="445" t="s">
        <v>291</v>
      </c>
      <c r="J34" s="458" t="s">
        <v>50</v>
      </c>
      <c r="K34" s="274" t="s">
        <v>295</v>
      </c>
      <c r="L34" s="458" t="s">
        <v>38</v>
      </c>
      <c r="M34" s="458" t="s">
        <v>202</v>
      </c>
      <c r="N34" s="458" t="s">
        <v>39</v>
      </c>
      <c r="O34" s="458">
        <v>85</v>
      </c>
      <c r="P34" s="459">
        <v>1</v>
      </c>
      <c r="Q34" s="458" t="s">
        <v>39</v>
      </c>
      <c r="R34" s="458" t="s">
        <v>39</v>
      </c>
      <c r="S34" s="454" t="s">
        <v>40</v>
      </c>
      <c r="T34" s="104">
        <v>5</v>
      </c>
      <c r="U34" s="105" t="s">
        <v>41</v>
      </c>
      <c r="V34" s="106"/>
      <c r="W34" s="107"/>
      <c r="X34" s="423"/>
      <c r="Y34" s="455"/>
      <c r="Z34" s="455"/>
      <c r="AA34" s="451">
        <v>2</v>
      </c>
      <c r="AB34" s="456" t="s">
        <v>48</v>
      </c>
      <c r="AC34" s="451"/>
      <c r="AD34" s="452" t="s">
        <v>43</v>
      </c>
      <c r="AE34" s="453"/>
    </row>
    <row r="35" spans="2:32" ht="57" thickBot="1" x14ac:dyDescent="0.25">
      <c r="B35" s="431"/>
      <c r="C35" s="109"/>
      <c r="D35" s="107"/>
      <c r="E35" s="427"/>
      <c r="F35" s="435"/>
      <c r="G35" s="437"/>
      <c r="H35" s="103" t="s">
        <v>36</v>
      </c>
      <c r="I35" s="420"/>
      <c r="J35" s="420"/>
      <c r="K35" s="274" t="s">
        <v>289</v>
      </c>
      <c r="L35" s="420"/>
      <c r="M35" s="420"/>
      <c r="N35" s="420"/>
      <c r="O35" s="420"/>
      <c r="P35" s="437"/>
      <c r="Q35" s="420"/>
      <c r="R35" s="420"/>
      <c r="S35" s="422"/>
      <c r="T35" s="104">
        <v>30</v>
      </c>
      <c r="U35" s="105" t="s">
        <v>45</v>
      </c>
      <c r="V35" s="106"/>
      <c r="W35" s="107"/>
      <c r="X35" s="424"/>
      <c r="Y35" s="424"/>
      <c r="Z35" s="424"/>
      <c r="AA35" s="409"/>
      <c r="AB35" s="457"/>
      <c r="AC35" s="409"/>
      <c r="AD35" s="413"/>
      <c r="AE35" s="413"/>
    </row>
    <row r="36" spans="2:32" ht="56.25" x14ac:dyDescent="0.2">
      <c r="B36" s="438" t="s">
        <v>211</v>
      </c>
      <c r="C36" s="439"/>
      <c r="D36" s="440"/>
      <c r="E36" s="427" t="s">
        <v>242</v>
      </c>
      <c r="F36" s="445" t="s">
        <v>35</v>
      </c>
      <c r="G36" s="442" t="s">
        <v>60</v>
      </c>
      <c r="H36" s="98" t="s">
        <v>36</v>
      </c>
      <c r="I36" s="445" t="s">
        <v>292</v>
      </c>
      <c r="J36" s="445" t="s">
        <v>61</v>
      </c>
      <c r="K36" s="136" t="s">
        <v>293</v>
      </c>
      <c r="L36" s="445" t="s">
        <v>38</v>
      </c>
      <c r="M36" s="445" t="s">
        <v>63</v>
      </c>
      <c r="N36" s="445" t="s">
        <v>39</v>
      </c>
      <c r="O36" s="445">
        <v>30</v>
      </c>
      <c r="P36" s="444">
        <v>34176</v>
      </c>
      <c r="Q36" s="445" t="s">
        <v>39</v>
      </c>
      <c r="R36" s="445" t="s">
        <v>39</v>
      </c>
      <c r="S36" s="449" t="s">
        <v>40</v>
      </c>
      <c r="T36" s="99">
        <v>10</v>
      </c>
      <c r="U36" s="100" t="s">
        <v>41</v>
      </c>
      <c r="V36" s="101"/>
      <c r="W36" s="102"/>
      <c r="X36" s="446"/>
      <c r="Y36" s="446"/>
      <c r="Z36" s="446"/>
      <c r="AA36" s="447">
        <v>1</v>
      </c>
      <c r="AB36" s="448" t="s">
        <v>42</v>
      </c>
      <c r="AC36" s="443"/>
      <c r="AD36" s="443" t="s">
        <v>43</v>
      </c>
      <c r="AE36" s="450"/>
    </row>
    <row r="37" spans="2:32" ht="57" customHeight="1" thickBot="1" x14ac:dyDescent="0.25">
      <c r="B37" s="431"/>
      <c r="C37" s="432"/>
      <c r="D37" s="433"/>
      <c r="E37" s="427"/>
      <c r="F37" s="420"/>
      <c r="G37" s="437"/>
      <c r="H37" s="103" t="s">
        <v>36</v>
      </c>
      <c r="I37" s="420"/>
      <c r="J37" s="420"/>
      <c r="K37" s="103" t="s">
        <v>44</v>
      </c>
      <c r="L37" s="420"/>
      <c r="M37" s="419"/>
      <c r="N37" s="420"/>
      <c r="O37" s="420"/>
      <c r="P37" s="425"/>
      <c r="Q37" s="420"/>
      <c r="R37" s="420"/>
      <c r="S37" s="422"/>
      <c r="T37" s="104">
        <v>200</v>
      </c>
      <c r="U37" s="105" t="s">
        <v>45</v>
      </c>
      <c r="V37" s="114"/>
      <c r="W37" s="110"/>
      <c r="X37" s="424"/>
      <c r="Y37" s="424"/>
      <c r="Z37" s="424"/>
      <c r="AA37" s="409"/>
      <c r="AB37" s="411"/>
      <c r="AC37" s="413"/>
      <c r="AD37" s="413"/>
      <c r="AE37" s="413"/>
    </row>
    <row r="38" spans="2:32" ht="64.5" customHeight="1" x14ac:dyDescent="0.2">
      <c r="B38" s="461" t="s">
        <v>211</v>
      </c>
      <c r="C38" s="432"/>
      <c r="D38" s="433"/>
      <c r="E38" s="427" t="s">
        <v>242</v>
      </c>
      <c r="F38" s="434" t="s">
        <v>46</v>
      </c>
      <c r="G38" s="436" t="s">
        <v>60</v>
      </c>
      <c r="H38" s="103" t="s">
        <v>36</v>
      </c>
      <c r="I38" s="445" t="s">
        <v>292</v>
      </c>
      <c r="J38" s="419" t="s">
        <v>248</v>
      </c>
      <c r="K38" s="136" t="s">
        <v>293</v>
      </c>
      <c r="L38" s="419" t="s">
        <v>38</v>
      </c>
      <c r="M38" s="458" t="s">
        <v>63</v>
      </c>
      <c r="N38" s="419" t="s">
        <v>39</v>
      </c>
      <c r="O38" s="419">
        <v>30</v>
      </c>
      <c r="P38" s="463">
        <v>34176</v>
      </c>
      <c r="Q38" s="419" t="s">
        <v>39</v>
      </c>
      <c r="R38" s="419" t="s">
        <v>39</v>
      </c>
      <c r="S38" s="421" t="s">
        <v>40</v>
      </c>
      <c r="T38" s="104">
        <v>10</v>
      </c>
      <c r="U38" s="111" t="s">
        <v>41</v>
      </c>
      <c r="V38" s="106"/>
      <c r="W38" s="107"/>
      <c r="X38" s="423"/>
      <c r="Y38" s="455"/>
      <c r="Z38" s="455"/>
      <c r="AA38" s="408">
        <v>2</v>
      </c>
      <c r="AB38" s="410" t="s">
        <v>42</v>
      </c>
      <c r="AC38" s="412"/>
      <c r="AD38" s="412" t="s">
        <v>43</v>
      </c>
      <c r="AE38" s="462"/>
    </row>
    <row r="39" spans="2:32" ht="57" thickBot="1" x14ac:dyDescent="0.25">
      <c r="B39" s="431"/>
      <c r="C39" s="432"/>
      <c r="D39" s="433"/>
      <c r="E39" s="427"/>
      <c r="F39" s="435"/>
      <c r="G39" s="437"/>
      <c r="H39" s="103" t="s">
        <v>36</v>
      </c>
      <c r="I39" s="420"/>
      <c r="J39" s="420"/>
      <c r="K39" s="274" t="s">
        <v>44</v>
      </c>
      <c r="L39" s="420"/>
      <c r="M39" s="420"/>
      <c r="N39" s="420"/>
      <c r="O39" s="420"/>
      <c r="P39" s="426"/>
      <c r="Q39" s="420"/>
      <c r="R39" s="420"/>
      <c r="S39" s="422"/>
      <c r="T39" s="104">
        <v>200</v>
      </c>
      <c r="U39" s="105" t="s">
        <v>45</v>
      </c>
      <c r="V39" s="106"/>
      <c r="W39" s="107"/>
      <c r="X39" s="424"/>
      <c r="Y39" s="424"/>
      <c r="Z39" s="424"/>
      <c r="AA39" s="409"/>
      <c r="AB39" s="411"/>
      <c r="AC39" s="413"/>
      <c r="AD39" s="413"/>
      <c r="AE39" s="413"/>
    </row>
    <row r="40" spans="2:32" ht="75" x14ac:dyDescent="0.2">
      <c r="B40" s="430" t="s">
        <v>211</v>
      </c>
      <c r="C40" s="109"/>
      <c r="D40" s="107"/>
      <c r="E40" s="427" t="s">
        <v>242</v>
      </c>
      <c r="F40" s="460" t="s">
        <v>49</v>
      </c>
      <c r="G40" s="459" t="s">
        <v>244</v>
      </c>
      <c r="H40" s="103" t="s">
        <v>36</v>
      </c>
      <c r="I40" s="445" t="s">
        <v>292</v>
      </c>
      <c r="J40" s="458" t="s">
        <v>50</v>
      </c>
      <c r="K40" s="274" t="s">
        <v>294</v>
      </c>
      <c r="L40" s="458" t="s">
        <v>38</v>
      </c>
      <c r="M40" s="458" t="s">
        <v>63</v>
      </c>
      <c r="N40" s="458" t="s">
        <v>39</v>
      </c>
      <c r="O40" s="458">
        <v>85</v>
      </c>
      <c r="P40" s="459">
        <v>1</v>
      </c>
      <c r="Q40" s="458" t="s">
        <v>39</v>
      </c>
      <c r="R40" s="458" t="s">
        <v>39</v>
      </c>
      <c r="S40" s="454" t="s">
        <v>40</v>
      </c>
      <c r="T40" s="99">
        <v>10</v>
      </c>
      <c r="U40" s="100" t="s">
        <v>41</v>
      </c>
      <c r="V40" s="106"/>
      <c r="W40" s="107"/>
      <c r="X40" s="423"/>
      <c r="Y40" s="455"/>
      <c r="Z40" s="455"/>
      <c r="AA40" s="451">
        <v>2</v>
      </c>
      <c r="AB40" s="456" t="s">
        <v>48</v>
      </c>
      <c r="AC40" s="451"/>
      <c r="AD40" s="452" t="s">
        <v>43</v>
      </c>
      <c r="AE40" s="453"/>
    </row>
    <row r="41" spans="2:32" ht="56.25" x14ac:dyDescent="0.2">
      <c r="B41" s="431"/>
      <c r="C41" s="109"/>
      <c r="D41" s="107"/>
      <c r="E41" s="427"/>
      <c r="F41" s="435"/>
      <c r="G41" s="437"/>
      <c r="H41" s="103" t="s">
        <v>36</v>
      </c>
      <c r="I41" s="420"/>
      <c r="J41" s="420"/>
      <c r="K41" s="274" t="s">
        <v>44</v>
      </c>
      <c r="L41" s="420"/>
      <c r="M41" s="420"/>
      <c r="N41" s="420"/>
      <c r="O41" s="420"/>
      <c r="P41" s="437"/>
      <c r="Q41" s="420"/>
      <c r="R41" s="420"/>
      <c r="S41" s="422"/>
      <c r="T41" s="104">
        <v>200</v>
      </c>
      <c r="U41" s="105" t="s">
        <v>45</v>
      </c>
      <c r="V41" s="106"/>
      <c r="W41" s="107"/>
      <c r="X41" s="424"/>
      <c r="Y41" s="424"/>
      <c r="Z41" s="424"/>
      <c r="AA41" s="409"/>
      <c r="AB41" s="457"/>
      <c r="AC41" s="409"/>
      <c r="AD41" s="413"/>
      <c r="AE41" s="413"/>
    </row>
    <row r="42" spans="2:32" ht="56.25" x14ac:dyDescent="0.2">
      <c r="B42" s="119" t="s">
        <v>211</v>
      </c>
      <c r="C42" s="109"/>
      <c r="D42" s="107"/>
      <c r="E42" s="116" t="s">
        <v>242</v>
      </c>
      <c r="F42" s="231" t="s">
        <v>51</v>
      </c>
      <c r="G42" s="202" t="s">
        <v>60</v>
      </c>
      <c r="H42" s="103" t="s">
        <v>36</v>
      </c>
      <c r="I42" s="103" t="s">
        <v>36</v>
      </c>
      <c r="J42" s="103" t="s">
        <v>52</v>
      </c>
      <c r="K42" s="103" t="s">
        <v>44</v>
      </c>
      <c r="L42" s="113" t="s">
        <v>38</v>
      </c>
      <c r="M42" s="113" t="s">
        <v>74</v>
      </c>
      <c r="N42" s="113" t="s">
        <v>39</v>
      </c>
      <c r="O42" s="113">
        <v>85</v>
      </c>
      <c r="P42" s="196">
        <v>1</v>
      </c>
      <c r="Q42" s="113" t="s">
        <v>39</v>
      </c>
      <c r="R42" s="113" t="s">
        <v>39</v>
      </c>
      <c r="S42" s="113" t="s">
        <v>40</v>
      </c>
      <c r="T42" s="104">
        <v>200</v>
      </c>
      <c r="U42" s="105" t="s">
        <v>45</v>
      </c>
      <c r="V42" s="106"/>
      <c r="W42" s="107"/>
      <c r="X42" s="121"/>
      <c r="Y42" s="121"/>
      <c r="Z42" s="121"/>
      <c r="AA42" s="122">
        <v>1</v>
      </c>
      <c r="AB42" s="254" t="s">
        <v>42</v>
      </c>
      <c r="AC42" s="122"/>
      <c r="AD42" s="123" t="s">
        <v>43</v>
      </c>
      <c r="AE42" s="138"/>
    </row>
    <row r="43" spans="2:32" ht="132" thickBot="1" x14ac:dyDescent="0.25">
      <c r="B43" s="119" t="s">
        <v>211</v>
      </c>
      <c r="C43" s="109"/>
      <c r="D43" s="107"/>
      <c r="E43" s="116" t="s">
        <v>242</v>
      </c>
      <c r="F43" s="231" t="s">
        <v>53</v>
      </c>
      <c r="G43" s="202" t="s">
        <v>64</v>
      </c>
      <c r="H43" s="103" t="s">
        <v>36</v>
      </c>
      <c r="I43" s="103" t="s">
        <v>36</v>
      </c>
      <c r="J43" s="103" t="s">
        <v>55</v>
      </c>
      <c r="K43" s="103" t="s">
        <v>65</v>
      </c>
      <c r="L43" s="113" t="s">
        <v>38</v>
      </c>
      <c r="M43" s="113" t="s">
        <v>264</v>
      </c>
      <c r="N43" s="113" t="s">
        <v>39</v>
      </c>
      <c r="O43" s="113">
        <v>85</v>
      </c>
      <c r="P43" s="196">
        <v>1</v>
      </c>
      <c r="Q43" s="284">
        <v>81000</v>
      </c>
      <c r="R43" s="283">
        <v>1E-3</v>
      </c>
      <c r="S43" s="113" t="s">
        <v>40</v>
      </c>
      <c r="T43" s="120">
        <v>7</v>
      </c>
      <c r="U43" s="105" t="s">
        <v>56</v>
      </c>
      <c r="V43" s="106"/>
      <c r="W43" s="107"/>
      <c r="X43" s="115"/>
      <c r="Y43" s="115"/>
      <c r="Z43" s="115"/>
      <c r="AA43" s="116">
        <v>1</v>
      </c>
      <c r="AB43" s="253" t="s">
        <v>57</v>
      </c>
      <c r="AC43" s="116"/>
      <c r="AD43" s="117" t="s">
        <v>43</v>
      </c>
      <c r="AE43" s="118"/>
      <c r="AF43" s="281" t="s">
        <v>262</v>
      </c>
    </row>
    <row r="44" spans="2:32" ht="56.25" x14ac:dyDescent="0.2">
      <c r="B44" s="438" t="s">
        <v>211</v>
      </c>
      <c r="C44" s="439"/>
      <c r="D44" s="440"/>
      <c r="E44" s="427" t="s">
        <v>242</v>
      </c>
      <c r="F44" s="441" t="s">
        <v>35</v>
      </c>
      <c r="G44" s="442" t="s">
        <v>68</v>
      </c>
      <c r="H44" s="98" t="s">
        <v>36</v>
      </c>
      <c r="I44" s="445" t="s">
        <v>292</v>
      </c>
      <c r="J44" s="445" t="s">
        <v>61</v>
      </c>
      <c r="K44" s="136" t="s">
        <v>293</v>
      </c>
      <c r="L44" s="445" t="s">
        <v>38</v>
      </c>
      <c r="M44" s="445" t="s">
        <v>63</v>
      </c>
      <c r="N44" s="445" t="s">
        <v>39</v>
      </c>
      <c r="O44" s="445">
        <v>30</v>
      </c>
      <c r="P44" s="444">
        <v>34176</v>
      </c>
      <c r="Q44" s="230" t="s">
        <v>39</v>
      </c>
      <c r="R44" s="230" t="s">
        <v>39</v>
      </c>
      <c r="S44" s="449" t="s">
        <v>40</v>
      </c>
      <c r="T44" s="99">
        <v>10</v>
      </c>
      <c r="U44" s="100" t="s">
        <v>41</v>
      </c>
      <c r="V44" s="101"/>
      <c r="W44" s="102"/>
      <c r="X44" s="446"/>
      <c r="Y44" s="446"/>
      <c r="Z44" s="446"/>
      <c r="AA44" s="447">
        <v>1</v>
      </c>
      <c r="AB44" s="448" t="s">
        <v>42</v>
      </c>
      <c r="AC44" s="443"/>
      <c r="AD44" s="443" t="s">
        <v>43</v>
      </c>
      <c r="AE44" s="450"/>
    </row>
    <row r="45" spans="2:32" ht="57" customHeight="1" thickBot="1" x14ac:dyDescent="0.25">
      <c r="B45" s="431"/>
      <c r="C45" s="432"/>
      <c r="D45" s="433"/>
      <c r="E45" s="427"/>
      <c r="F45" s="435"/>
      <c r="G45" s="437"/>
      <c r="H45" s="103" t="s">
        <v>36</v>
      </c>
      <c r="I45" s="420"/>
      <c r="J45" s="420"/>
      <c r="K45" s="274" t="s">
        <v>44</v>
      </c>
      <c r="L45" s="420"/>
      <c r="M45" s="419"/>
      <c r="N45" s="420"/>
      <c r="O45" s="420"/>
      <c r="P45" s="425"/>
      <c r="Q45" s="248"/>
      <c r="R45" s="248"/>
      <c r="S45" s="422"/>
      <c r="T45" s="104">
        <v>200</v>
      </c>
      <c r="U45" s="105" t="s">
        <v>45</v>
      </c>
      <c r="V45" s="114"/>
      <c r="W45" s="110"/>
      <c r="X45" s="424"/>
      <c r="Y45" s="424"/>
      <c r="Z45" s="424"/>
      <c r="AA45" s="409"/>
      <c r="AB45" s="411"/>
      <c r="AC45" s="413"/>
      <c r="AD45" s="413"/>
      <c r="AE45" s="413"/>
    </row>
    <row r="46" spans="2:32" ht="56.25" x14ac:dyDescent="0.2">
      <c r="B46" s="461" t="s">
        <v>211</v>
      </c>
      <c r="C46" s="432"/>
      <c r="D46" s="433"/>
      <c r="E46" s="427" t="s">
        <v>242</v>
      </c>
      <c r="F46" s="434" t="s">
        <v>46</v>
      </c>
      <c r="G46" s="436" t="s">
        <v>68</v>
      </c>
      <c r="H46" s="103" t="s">
        <v>36</v>
      </c>
      <c r="I46" s="445" t="s">
        <v>292</v>
      </c>
      <c r="J46" s="419" t="s">
        <v>248</v>
      </c>
      <c r="K46" s="136" t="s">
        <v>293</v>
      </c>
      <c r="L46" s="458" t="s">
        <v>38</v>
      </c>
      <c r="M46" s="458" t="s">
        <v>63</v>
      </c>
      <c r="N46" s="458" t="s">
        <v>39</v>
      </c>
      <c r="O46" s="419">
        <v>30</v>
      </c>
      <c r="P46" s="463">
        <v>34176</v>
      </c>
      <c r="Q46" s="419" t="s">
        <v>39</v>
      </c>
      <c r="R46" s="419" t="s">
        <v>39</v>
      </c>
      <c r="S46" s="421" t="s">
        <v>40</v>
      </c>
      <c r="T46" s="104">
        <v>10</v>
      </c>
      <c r="U46" s="111" t="s">
        <v>41</v>
      </c>
      <c r="V46" s="106"/>
      <c r="W46" s="107"/>
      <c r="X46" s="423"/>
      <c r="Y46" s="455"/>
      <c r="Z46" s="455"/>
      <c r="AA46" s="408">
        <v>2</v>
      </c>
      <c r="AB46" s="410" t="s">
        <v>42</v>
      </c>
      <c r="AC46" s="412"/>
      <c r="AD46" s="412" t="s">
        <v>43</v>
      </c>
      <c r="AE46" s="462"/>
    </row>
    <row r="47" spans="2:32" ht="57" thickBot="1" x14ac:dyDescent="0.25">
      <c r="B47" s="431"/>
      <c r="C47" s="432"/>
      <c r="D47" s="433"/>
      <c r="E47" s="427"/>
      <c r="F47" s="435"/>
      <c r="G47" s="437"/>
      <c r="H47" s="103" t="s">
        <v>36</v>
      </c>
      <c r="I47" s="420"/>
      <c r="J47" s="420"/>
      <c r="K47" s="274" t="s">
        <v>44</v>
      </c>
      <c r="L47" s="420"/>
      <c r="M47" s="420"/>
      <c r="N47" s="420"/>
      <c r="O47" s="420"/>
      <c r="P47" s="426"/>
      <c r="Q47" s="420"/>
      <c r="R47" s="420"/>
      <c r="S47" s="422"/>
      <c r="T47" s="104">
        <v>200</v>
      </c>
      <c r="U47" s="105" t="s">
        <v>45</v>
      </c>
      <c r="V47" s="106"/>
      <c r="W47" s="107"/>
      <c r="X47" s="424"/>
      <c r="Y47" s="424"/>
      <c r="Z47" s="424"/>
      <c r="AA47" s="409"/>
      <c r="AB47" s="411"/>
      <c r="AC47" s="413"/>
      <c r="AD47" s="413"/>
      <c r="AE47" s="413"/>
    </row>
    <row r="48" spans="2:32" ht="75" x14ac:dyDescent="0.2">
      <c r="B48" s="430" t="s">
        <v>211</v>
      </c>
      <c r="C48" s="109"/>
      <c r="D48" s="107"/>
      <c r="E48" s="427" t="s">
        <v>242</v>
      </c>
      <c r="F48" s="460" t="s">
        <v>49</v>
      </c>
      <c r="G48" s="459" t="s">
        <v>68</v>
      </c>
      <c r="H48" s="103" t="s">
        <v>36</v>
      </c>
      <c r="I48" s="445" t="s">
        <v>292</v>
      </c>
      <c r="J48" s="445" t="s">
        <v>61</v>
      </c>
      <c r="K48" s="274" t="s">
        <v>294</v>
      </c>
      <c r="L48" s="458" t="s">
        <v>38</v>
      </c>
      <c r="M48" s="458" t="s">
        <v>63</v>
      </c>
      <c r="N48" s="458" t="s">
        <v>39</v>
      </c>
      <c r="O48" s="458">
        <v>85</v>
      </c>
      <c r="P48" s="459">
        <v>1</v>
      </c>
      <c r="Q48" s="458" t="s">
        <v>39</v>
      </c>
      <c r="R48" s="458" t="s">
        <v>39</v>
      </c>
      <c r="S48" s="454" t="s">
        <v>40</v>
      </c>
      <c r="T48" s="104">
        <v>2</v>
      </c>
      <c r="U48" s="105" t="s">
        <v>69</v>
      </c>
      <c r="V48" s="106"/>
      <c r="W48" s="107"/>
      <c r="X48" s="423"/>
      <c r="Y48" s="455"/>
      <c r="Z48" s="455"/>
      <c r="AA48" s="451">
        <v>2</v>
      </c>
      <c r="AB48" s="456" t="s">
        <v>48</v>
      </c>
      <c r="AC48" s="451"/>
      <c r="AD48" s="452" t="s">
        <v>43</v>
      </c>
      <c r="AE48" s="453"/>
    </row>
    <row r="49" spans="2:31" ht="56.25" x14ac:dyDescent="0.2">
      <c r="B49" s="431"/>
      <c r="C49" s="109"/>
      <c r="D49" s="107"/>
      <c r="E49" s="427"/>
      <c r="F49" s="435"/>
      <c r="G49" s="437"/>
      <c r="H49" s="103" t="s">
        <v>36</v>
      </c>
      <c r="I49" s="420"/>
      <c r="J49" s="420"/>
      <c r="K49" s="274" t="s">
        <v>44</v>
      </c>
      <c r="L49" s="420"/>
      <c r="M49" s="420"/>
      <c r="N49" s="420"/>
      <c r="O49" s="420"/>
      <c r="P49" s="437"/>
      <c r="Q49" s="420"/>
      <c r="R49" s="420"/>
      <c r="S49" s="422"/>
      <c r="T49" s="104">
        <v>200</v>
      </c>
      <c r="U49" s="105" t="s">
        <v>45</v>
      </c>
      <c r="V49" s="106"/>
      <c r="W49" s="107"/>
      <c r="X49" s="424"/>
      <c r="Y49" s="424"/>
      <c r="Z49" s="424"/>
      <c r="AA49" s="409"/>
      <c r="AB49" s="457"/>
      <c r="AC49" s="409"/>
      <c r="AD49" s="413"/>
      <c r="AE49" s="413"/>
    </row>
    <row r="50" spans="2:31" ht="57" thickBot="1" x14ac:dyDescent="0.25">
      <c r="B50" s="124" t="s">
        <v>211</v>
      </c>
      <c r="C50" s="125"/>
      <c r="D50" s="132"/>
      <c r="E50" s="116" t="s">
        <v>242</v>
      </c>
      <c r="F50" s="232" t="s">
        <v>51</v>
      </c>
      <c r="G50" s="209" t="s">
        <v>68</v>
      </c>
      <c r="H50" s="127" t="s">
        <v>36</v>
      </c>
      <c r="I50" s="127" t="s">
        <v>36</v>
      </c>
      <c r="J50" s="127" t="s">
        <v>52</v>
      </c>
      <c r="K50" s="127" t="s">
        <v>44</v>
      </c>
      <c r="L50" s="128" t="s">
        <v>38</v>
      </c>
      <c r="M50" s="128" t="s">
        <v>74</v>
      </c>
      <c r="N50" s="128" t="s">
        <v>39</v>
      </c>
      <c r="O50" s="128">
        <v>85</v>
      </c>
      <c r="P50" s="197">
        <v>1</v>
      </c>
      <c r="Q50" s="128" t="s">
        <v>39</v>
      </c>
      <c r="R50" s="128" t="s">
        <v>39</v>
      </c>
      <c r="S50" s="128" t="s">
        <v>40</v>
      </c>
      <c r="T50" s="129">
        <v>200</v>
      </c>
      <c r="U50" s="130" t="s">
        <v>45</v>
      </c>
      <c r="V50" s="131"/>
      <c r="W50" s="132"/>
      <c r="X50" s="121"/>
      <c r="Y50" s="121"/>
      <c r="Z50" s="121"/>
      <c r="AA50" s="122">
        <v>2</v>
      </c>
      <c r="AB50" s="254" t="s">
        <v>42</v>
      </c>
      <c r="AC50" s="122"/>
      <c r="AD50" s="123" t="s">
        <v>43</v>
      </c>
      <c r="AE50" s="138"/>
    </row>
    <row r="51" spans="2:31" ht="56.25" x14ac:dyDescent="0.2">
      <c r="B51" s="438" t="s">
        <v>211</v>
      </c>
      <c r="C51" s="439"/>
      <c r="D51" s="440"/>
      <c r="E51" s="427" t="s">
        <v>242</v>
      </c>
      <c r="F51" s="441" t="s">
        <v>35</v>
      </c>
      <c r="G51" s="442" t="s">
        <v>70</v>
      </c>
      <c r="H51" s="98" t="s">
        <v>36</v>
      </c>
      <c r="I51" s="445" t="s">
        <v>292</v>
      </c>
      <c r="J51" s="445" t="s">
        <v>61</v>
      </c>
      <c r="K51" s="136" t="s">
        <v>293</v>
      </c>
      <c r="L51" s="445" t="s">
        <v>38</v>
      </c>
      <c r="M51" s="445" t="s">
        <v>63</v>
      </c>
      <c r="N51" s="445" t="s">
        <v>39</v>
      </c>
      <c r="O51" s="445">
        <v>30</v>
      </c>
      <c r="P51" s="444">
        <v>34176</v>
      </c>
      <c r="Q51" s="445" t="s">
        <v>39</v>
      </c>
      <c r="R51" s="445" t="s">
        <v>39</v>
      </c>
      <c r="S51" s="449" t="s">
        <v>40</v>
      </c>
      <c r="T51" s="99">
        <v>10</v>
      </c>
      <c r="U51" s="100" t="s">
        <v>41</v>
      </c>
      <c r="V51" s="101"/>
      <c r="W51" s="102"/>
      <c r="X51" s="446"/>
      <c r="Y51" s="446"/>
      <c r="Z51" s="446"/>
      <c r="AA51" s="447">
        <v>2</v>
      </c>
      <c r="AB51" s="448" t="s">
        <v>42</v>
      </c>
      <c r="AC51" s="443"/>
      <c r="AD51" s="443" t="s">
        <v>43</v>
      </c>
      <c r="AE51" s="450"/>
    </row>
    <row r="52" spans="2:31" ht="57" thickBot="1" x14ac:dyDescent="0.25">
      <c r="B52" s="431"/>
      <c r="C52" s="432"/>
      <c r="D52" s="433"/>
      <c r="E52" s="427"/>
      <c r="F52" s="435"/>
      <c r="G52" s="437"/>
      <c r="H52" s="103" t="s">
        <v>36</v>
      </c>
      <c r="I52" s="420"/>
      <c r="J52" s="420"/>
      <c r="K52" s="274" t="s">
        <v>44</v>
      </c>
      <c r="L52" s="420"/>
      <c r="M52" s="419"/>
      <c r="N52" s="420"/>
      <c r="O52" s="420"/>
      <c r="P52" s="425"/>
      <c r="Q52" s="420"/>
      <c r="R52" s="420"/>
      <c r="S52" s="422"/>
      <c r="T52" s="104">
        <v>200</v>
      </c>
      <c r="U52" s="105" t="s">
        <v>45</v>
      </c>
      <c r="V52" s="114"/>
      <c r="W52" s="110"/>
      <c r="X52" s="424"/>
      <c r="Y52" s="424"/>
      <c r="Z52" s="424"/>
      <c r="AA52" s="409"/>
      <c r="AB52" s="411"/>
      <c r="AC52" s="413"/>
      <c r="AD52" s="413"/>
      <c r="AE52" s="413"/>
    </row>
    <row r="53" spans="2:31" ht="56.25" x14ac:dyDescent="0.2">
      <c r="B53" s="461" t="s">
        <v>211</v>
      </c>
      <c r="C53" s="432"/>
      <c r="D53" s="433"/>
      <c r="E53" s="427" t="s">
        <v>242</v>
      </c>
      <c r="F53" s="434" t="s">
        <v>46</v>
      </c>
      <c r="G53" s="436" t="s">
        <v>70</v>
      </c>
      <c r="H53" s="103" t="s">
        <v>36</v>
      </c>
      <c r="I53" s="445" t="s">
        <v>292</v>
      </c>
      <c r="J53" s="419" t="s">
        <v>248</v>
      </c>
      <c r="K53" s="136" t="s">
        <v>293</v>
      </c>
      <c r="L53" s="419" t="s">
        <v>38</v>
      </c>
      <c r="M53" s="458" t="s">
        <v>63</v>
      </c>
      <c r="N53" s="419" t="s">
        <v>39</v>
      </c>
      <c r="O53" s="419">
        <v>30</v>
      </c>
      <c r="P53" s="463">
        <v>34176</v>
      </c>
      <c r="Q53" s="419" t="s">
        <v>39</v>
      </c>
      <c r="R53" s="419" t="s">
        <v>39</v>
      </c>
      <c r="S53" s="421" t="s">
        <v>40</v>
      </c>
      <c r="T53" s="104">
        <v>10</v>
      </c>
      <c r="U53" s="111" t="s">
        <v>41</v>
      </c>
      <c r="V53" s="106"/>
      <c r="W53" s="107"/>
      <c r="X53" s="423"/>
      <c r="Y53" s="455"/>
      <c r="Z53" s="455"/>
      <c r="AA53" s="408">
        <v>2</v>
      </c>
      <c r="AB53" s="410" t="s">
        <v>42</v>
      </c>
      <c r="AC53" s="412"/>
      <c r="AD53" s="412" t="s">
        <v>43</v>
      </c>
      <c r="AE53" s="462"/>
    </row>
    <row r="54" spans="2:31" ht="57" thickBot="1" x14ac:dyDescent="0.25">
      <c r="B54" s="431"/>
      <c r="C54" s="432"/>
      <c r="D54" s="433"/>
      <c r="E54" s="427"/>
      <c r="F54" s="435"/>
      <c r="G54" s="437"/>
      <c r="H54" s="103" t="s">
        <v>36</v>
      </c>
      <c r="I54" s="420"/>
      <c r="J54" s="420"/>
      <c r="K54" s="274" t="s">
        <v>44</v>
      </c>
      <c r="L54" s="420"/>
      <c r="M54" s="420"/>
      <c r="N54" s="420"/>
      <c r="O54" s="420"/>
      <c r="P54" s="426"/>
      <c r="Q54" s="420"/>
      <c r="R54" s="420"/>
      <c r="S54" s="422"/>
      <c r="T54" s="104">
        <v>200</v>
      </c>
      <c r="U54" s="105" t="s">
        <v>45</v>
      </c>
      <c r="V54" s="106"/>
      <c r="W54" s="107"/>
      <c r="X54" s="424"/>
      <c r="Y54" s="424"/>
      <c r="Z54" s="424"/>
      <c r="AA54" s="409"/>
      <c r="AB54" s="411"/>
      <c r="AC54" s="413"/>
      <c r="AD54" s="413"/>
      <c r="AE54" s="413"/>
    </row>
    <row r="55" spans="2:31" ht="75" x14ac:dyDescent="0.2">
      <c r="B55" s="430" t="s">
        <v>211</v>
      </c>
      <c r="C55" s="109"/>
      <c r="D55" s="107"/>
      <c r="E55" s="427" t="s">
        <v>242</v>
      </c>
      <c r="F55" s="460" t="s">
        <v>49</v>
      </c>
      <c r="G55" s="459" t="s">
        <v>70</v>
      </c>
      <c r="H55" s="103" t="s">
        <v>36</v>
      </c>
      <c r="I55" s="445" t="s">
        <v>292</v>
      </c>
      <c r="J55" s="458" t="s">
        <v>50</v>
      </c>
      <c r="K55" s="103" t="s">
        <v>294</v>
      </c>
      <c r="L55" s="458" t="s">
        <v>38</v>
      </c>
      <c r="M55" s="458" t="s">
        <v>63</v>
      </c>
      <c r="N55" s="458" t="s">
        <v>39</v>
      </c>
      <c r="O55" s="458">
        <v>85</v>
      </c>
      <c r="P55" s="459">
        <v>1</v>
      </c>
      <c r="Q55" s="458" t="s">
        <v>39</v>
      </c>
      <c r="R55" s="458" t="s">
        <v>39</v>
      </c>
      <c r="S55" s="454" t="s">
        <v>40</v>
      </c>
      <c r="T55" s="104">
        <v>2</v>
      </c>
      <c r="U55" s="105" t="s">
        <v>69</v>
      </c>
      <c r="V55" s="106"/>
      <c r="W55" s="107"/>
      <c r="X55" s="423"/>
      <c r="Y55" s="455"/>
      <c r="Z55" s="455"/>
      <c r="AA55" s="451">
        <v>2</v>
      </c>
      <c r="AB55" s="456" t="s">
        <v>48</v>
      </c>
      <c r="AC55" s="451"/>
      <c r="AD55" s="452" t="s">
        <v>43</v>
      </c>
      <c r="AE55" s="453"/>
    </row>
    <row r="56" spans="2:31" ht="56.25" x14ac:dyDescent="0.2">
      <c r="B56" s="431"/>
      <c r="C56" s="109"/>
      <c r="D56" s="107"/>
      <c r="E56" s="427"/>
      <c r="F56" s="435"/>
      <c r="G56" s="437"/>
      <c r="H56" s="103" t="s">
        <v>36</v>
      </c>
      <c r="I56" s="420"/>
      <c r="J56" s="420"/>
      <c r="K56" s="103" t="s">
        <v>44</v>
      </c>
      <c r="L56" s="420"/>
      <c r="M56" s="420"/>
      <c r="N56" s="420"/>
      <c r="O56" s="420"/>
      <c r="P56" s="437"/>
      <c r="Q56" s="420"/>
      <c r="R56" s="420"/>
      <c r="S56" s="422"/>
      <c r="T56" s="104">
        <v>200</v>
      </c>
      <c r="U56" s="105" t="s">
        <v>45</v>
      </c>
      <c r="V56" s="106"/>
      <c r="W56" s="107"/>
      <c r="X56" s="424"/>
      <c r="Y56" s="424"/>
      <c r="Z56" s="424"/>
      <c r="AA56" s="409"/>
      <c r="AB56" s="457"/>
      <c r="AC56" s="409"/>
      <c r="AD56" s="413"/>
      <c r="AE56" s="413"/>
    </row>
    <row r="57" spans="2:31" ht="57" thickBot="1" x14ac:dyDescent="0.25">
      <c r="B57" s="124" t="s">
        <v>211</v>
      </c>
      <c r="C57" s="125"/>
      <c r="D57" s="132"/>
      <c r="E57" s="116" t="s">
        <v>242</v>
      </c>
      <c r="F57" s="232" t="s">
        <v>51</v>
      </c>
      <c r="G57" s="209" t="s">
        <v>70</v>
      </c>
      <c r="H57" s="127" t="s">
        <v>36</v>
      </c>
      <c r="I57" s="127" t="s">
        <v>36</v>
      </c>
      <c r="J57" s="127" t="s">
        <v>52</v>
      </c>
      <c r="K57" s="127" t="s">
        <v>44</v>
      </c>
      <c r="L57" s="128" t="s">
        <v>38</v>
      </c>
      <c r="M57" s="128" t="s">
        <v>74</v>
      </c>
      <c r="N57" s="128" t="s">
        <v>39</v>
      </c>
      <c r="O57" s="128">
        <v>85</v>
      </c>
      <c r="P57" s="197">
        <v>1</v>
      </c>
      <c r="Q57" s="128" t="s">
        <v>39</v>
      </c>
      <c r="R57" s="128" t="s">
        <v>39</v>
      </c>
      <c r="S57" s="128" t="s">
        <v>40</v>
      </c>
      <c r="T57" s="129">
        <v>200</v>
      </c>
      <c r="U57" s="130" t="s">
        <v>45</v>
      </c>
      <c r="V57" s="131"/>
      <c r="W57" s="132"/>
      <c r="X57" s="121"/>
      <c r="Y57" s="121"/>
      <c r="Z57" s="121"/>
      <c r="AA57" s="122">
        <v>2</v>
      </c>
      <c r="AB57" s="254" t="s">
        <v>42</v>
      </c>
      <c r="AC57" s="122"/>
      <c r="AD57" s="123" t="s">
        <v>43</v>
      </c>
      <c r="AE57" s="138"/>
    </row>
    <row r="58" spans="2:31" ht="56.25" x14ac:dyDescent="0.2">
      <c r="B58" s="438" t="s">
        <v>211</v>
      </c>
      <c r="C58" s="439"/>
      <c r="D58" s="440"/>
      <c r="E58" s="427" t="s">
        <v>242</v>
      </c>
      <c r="F58" s="441" t="s">
        <v>35</v>
      </c>
      <c r="G58" s="442" t="s">
        <v>71</v>
      </c>
      <c r="H58" s="98" t="s">
        <v>36</v>
      </c>
      <c r="I58" s="445" t="s">
        <v>292</v>
      </c>
      <c r="J58" s="445" t="s">
        <v>61</v>
      </c>
      <c r="K58" s="136" t="s">
        <v>293</v>
      </c>
      <c r="L58" s="445" t="s">
        <v>38</v>
      </c>
      <c r="M58" s="445" t="s">
        <v>63</v>
      </c>
      <c r="N58" s="445" t="s">
        <v>39</v>
      </c>
      <c r="O58" s="445">
        <v>30</v>
      </c>
      <c r="P58" s="444">
        <v>34176</v>
      </c>
      <c r="Q58" s="445" t="s">
        <v>39</v>
      </c>
      <c r="R58" s="445" t="s">
        <v>39</v>
      </c>
      <c r="S58" s="449" t="s">
        <v>40</v>
      </c>
      <c r="T58" s="99">
        <v>10</v>
      </c>
      <c r="U58" s="100" t="s">
        <v>41</v>
      </c>
      <c r="V58" s="101"/>
      <c r="W58" s="102"/>
      <c r="X58" s="446"/>
      <c r="Y58" s="446"/>
      <c r="Z58" s="446"/>
      <c r="AA58" s="447">
        <v>2</v>
      </c>
      <c r="AB58" s="448" t="s">
        <v>42</v>
      </c>
      <c r="AC58" s="443"/>
      <c r="AD58" s="443" t="s">
        <v>43</v>
      </c>
      <c r="AE58" s="450"/>
    </row>
    <row r="59" spans="2:31" ht="57" thickBot="1" x14ac:dyDescent="0.25">
      <c r="B59" s="431"/>
      <c r="C59" s="432"/>
      <c r="D59" s="433"/>
      <c r="E59" s="427"/>
      <c r="F59" s="435"/>
      <c r="G59" s="437"/>
      <c r="H59" s="103" t="s">
        <v>36</v>
      </c>
      <c r="I59" s="420"/>
      <c r="J59" s="420"/>
      <c r="K59" s="274" t="s">
        <v>44</v>
      </c>
      <c r="L59" s="420"/>
      <c r="M59" s="419"/>
      <c r="N59" s="420"/>
      <c r="O59" s="420"/>
      <c r="P59" s="425"/>
      <c r="Q59" s="420"/>
      <c r="R59" s="420"/>
      <c r="S59" s="422"/>
      <c r="T59" s="104">
        <v>200</v>
      </c>
      <c r="U59" s="105" t="s">
        <v>45</v>
      </c>
      <c r="V59" s="114"/>
      <c r="W59" s="110"/>
      <c r="X59" s="424"/>
      <c r="Y59" s="424"/>
      <c r="Z59" s="424"/>
      <c r="AA59" s="409"/>
      <c r="AB59" s="411"/>
      <c r="AC59" s="413"/>
      <c r="AD59" s="413"/>
      <c r="AE59" s="413"/>
    </row>
    <row r="60" spans="2:31" ht="56.25" x14ac:dyDescent="0.2">
      <c r="B60" s="461" t="s">
        <v>211</v>
      </c>
      <c r="C60" s="432"/>
      <c r="D60" s="433"/>
      <c r="E60" s="427" t="s">
        <v>242</v>
      </c>
      <c r="F60" s="434" t="s">
        <v>46</v>
      </c>
      <c r="G60" s="436" t="s">
        <v>71</v>
      </c>
      <c r="H60" s="103" t="s">
        <v>36</v>
      </c>
      <c r="I60" s="445" t="s">
        <v>292</v>
      </c>
      <c r="J60" s="419" t="s">
        <v>61</v>
      </c>
      <c r="K60" s="103" t="s">
        <v>62</v>
      </c>
      <c r="L60" s="419" t="s">
        <v>38</v>
      </c>
      <c r="M60" s="458" t="s">
        <v>63</v>
      </c>
      <c r="N60" s="419" t="s">
        <v>39</v>
      </c>
      <c r="O60" s="419">
        <v>30</v>
      </c>
      <c r="P60" s="463">
        <v>34176</v>
      </c>
      <c r="Q60" s="419" t="s">
        <v>39</v>
      </c>
      <c r="R60" s="419" t="s">
        <v>39</v>
      </c>
      <c r="S60" s="421" t="s">
        <v>40</v>
      </c>
      <c r="T60" s="104">
        <v>10</v>
      </c>
      <c r="U60" s="111" t="s">
        <v>41</v>
      </c>
      <c r="V60" s="106"/>
      <c r="W60" s="107"/>
      <c r="X60" s="423"/>
      <c r="Y60" s="455"/>
      <c r="Z60" s="455"/>
      <c r="AA60" s="408">
        <v>2</v>
      </c>
      <c r="AB60" s="410" t="s">
        <v>42</v>
      </c>
      <c r="AC60" s="412"/>
      <c r="AD60" s="412" t="s">
        <v>43</v>
      </c>
      <c r="AE60" s="462"/>
    </row>
    <row r="61" spans="2:31" ht="57" thickBot="1" x14ac:dyDescent="0.25">
      <c r="B61" s="431"/>
      <c r="C61" s="432"/>
      <c r="D61" s="433"/>
      <c r="E61" s="427"/>
      <c r="F61" s="435"/>
      <c r="G61" s="437"/>
      <c r="H61" s="103" t="s">
        <v>36</v>
      </c>
      <c r="I61" s="420"/>
      <c r="J61" s="420"/>
      <c r="K61" s="103" t="s">
        <v>254</v>
      </c>
      <c r="L61" s="420"/>
      <c r="M61" s="420"/>
      <c r="N61" s="420"/>
      <c r="O61" s="420"/>
      <c r="P61" s="426"/>
      <c r="Q61" s="420"/>
      <c r="R61" s="420"/>
      <c r="S61" s="422"/>
      <c r="T61" s="104">
        <v>200</v>
      </c>
      <c r="U61" s="105" t="s">
        <v>45</v>
      </c>
      <c r="V61" s="106"/>
      <c r="W61" s="107"/>
      <c r="X61" s="424"/>
      <c r="Y61" s="424"/>
      <c r="Z61" s="424"/>
      <c r="AA61" s="409"/>
      <c r="AB61" s="411"/>
      <c r="AC61" s="413"/>
      <c r="AD61" s="413"/>
      <c r="AE61" s="413"/>
    </row>
    <row r="62" spans="2:31" ht="75" x14ac:dyDescent="0.2">
      <c r="B62" s="430" t="s">
        <v>211</v>
      </c>
      <c r="C62" s="109"/>
      <c r="D62" s="107"/>
      <c r="E62" s="427" t="s">
        <v>242</v>
      </c>
      <c r="F62" s="460" t="s">
        <v>49</v>
      </c>
      <c r="G62" s="459" t="s">
        <v>71</v>
      </c>
      <c r="H62" s="103" t="s">
        <v>36</v>
      </c>
      <c r="I62" s="445" t="s">
        <v>292</v>
      </c>
      <c r="J62" s="458" t="s">
        <v>50</v>
      </c>
      <c r="K62" s="274" t="s">
        <v>294</v>
      </c>
      <c r="L62" s="458" t="s">
        <v>38</v>
      </c>
      <c r="M62" s="458" t="s">
        <v>63</v>
      </c>
      <c r="N62" s="458" t="s">
        <v>39</v>
      </c>
      <c r="O62" s="458">
        <v>85</v>
      </c>
      <c r="P62" s="459">
        <v>1</v>
      </c>
      <c r="Q62" s="458" t="s">
        <v>39</v>
      </c>
      <c r="R62" s="458" t="s">
        <v>39</v>
      </c>
      <c r="S62" s="454" t="s">
        <v>40</v>
      </c>
      <c r="T62" s="104">
        <v>2</v>
      </c>
      <c r="U62" s="105" t="s">
        <v>69</v>
      </c>
      <c r="V62" s="106"/>
      <c r="W62" s="107"/>
      <c r="X62" s="423"/>
      <c r="Y62" s="455"/>
      <c r="Z62" s="455"/>
      <c r="AA62" s="451">
        <v>2</v>
      </c>
      <c r="AB62" s="456" t="s">
        <v>48</v>
      </c>
      <c r="AC62" s="451"/>
      <c r="AD62" s="452" t="s">
        <v>43</v>
      </c>
      <c r="AE62" s="453"/>
    </row>
    <row r="63" spans="2:31" ht="56.25" x14ac:dyDescent="0.2">
      <c r="B63" s="431"/>
      <c r="C63" s="109"/>
      <c r="D63" s="107"/>
      <c r="E63" s="427"/>
      <c r="F63" s="435"/>
      <c r="G63" s="437"/>
      <c r="H63" s="103" t="s">
        <v>36</v>
      </c>
      <c r="I63" s="420"/>
      <c r="J63" s="420"/>
      <c r="K63" s="274" t="s">
        <v>44</v>
      </c>
      <c r="L63" s="420"/>
      <c r="M63" s="420"/>
      <c r="N63" s="420"/>
      <c r="O63" s="420"/>
      <c r="P63" s="437"/>
      <c r="Q63" s="420"/>
      <c r="R63" s="420"/>
      <c r="S63" s="422"/>
      <c r="T63" s="104">
        <v>200</v>
      </c>
      <c r="U63" s="105" t="s">
        <v>45</v>
      </c>
      <c r="V63" s="106"/>
      <c r="W63" s="107"/>
      <c r="X63" s="424"/>
      <c r="Y63" s="424"/>
      <c r="Z63" s="424"/>
      <c r="AA63" s="409"/>
      <c r="AB63" s="457"/>
      <c r="AC63" s="409"/>
      <c r="AD63" s="413"/>
      <c r="AE63" s="413"/>
    </row>
    <row r="64" spans="2:31" ht="57" thickBot="1" x14ac:dyDescent="0.25">
      <c r="B64" s="124" t="s">
        <v>211</v>
      </c>
      <c r="C64" s="125"/>
      <c r="D64" s="132"/>
      <c r="E64" s="116" t="s">
        <v>242</v>
      </c>
      <c r="F64" s="232" t="s">
        <v>51</v>
      </c>
      <c r="G64" s="209" t="s">
        <v>71</v>
      </c>
      <c r="H64" s="127" t="s">
        <v>36</v>
      </c>
      <c r="I64" s="127" t="s">
        <v>36</v>
      </c>
      <c r="J64" s="127" t="s">
        <v>52</v>
      </c>
      <c r="K64" s="127" t="s">
        <v>44</v>
      </c>
      <c r="L64" s="128" t="s">
        <v>38</v>
      </c>
      <c r="M64" s="128" t="s">
        <v>74</v>
      </c>
      <c r="N64" s="128" t="s">
        <v>39</v>
      </c>
      <c r="O64" s="128">
        <v>85</v>
      </c>
      <c r="P64" s="197">
        <v>1</v>
      </c>
      <c r="Q64" s="128" t="s">
        <v>39</v>
      </c>
      <c r="R64" s="128" t="s">
        <v>39</v>
      </c>
      <c r="S64" s="128" t="s">
        <v>40</v>
      </c>
      <c r="T64" s="129">
        <v>200</v>
      </c>
      <c r="U64" s="130" t="s">
        <v>45</v>
      </c>
      <c r="V64" s="131"/>
      <c r="W64" s="132"/>
      <c r="X64" s="121"/>
      <c r="Y64" s="121"/>
      <c r="Z64" s="121"/>
      <c r="AA64" s="122">
        <v>2</v>
      </c>
      <c r="AB64" s="254" t="s">
        <v>42</v>
      </c>
      <c r="AC64" s="122"/>
      <c r="AD64" s="123" t="s">
        <v>43</v>
      </c>
      <c r="AE64" s="138"/>
    </row>
    <row r="65" spans="2:32" ht="56.25" x14ac:dyDescent="0.2">
      <c r="B65" s="139" t="s">
        <v>211</v>
      </c>
      <c r="C65" s="140"/>
      <c r="D65" s="102"/>
      <c r="E65" s="116" t="s">
        <v>242</v>
      </c>
      <c r="F65" s="144" t="s">
        <v>72</v>
      </c>
      <c r="G65" s="312" t="s">
        <v>73</v>
      </c>
      <c r="H65" s="98" t="s">
        <v>36</v>
      </c>
      <c r="I65" s="98" t="s">
        <v>36</v>
      </c>
      <c r="J65" s="142" t="s">
        <v>297</v>
      </c>
      <c r="K65" s="141" t="s">
        <v>206</v>
      </c>
      <c r="L65" s="142" t="s">
        <v>38</v>
      </c>
      <c r="M65" s="142" t="s">
        <v>207</v>
      </c>
      <c r="N65" s="143" t="s">
        <v>39</v>
      </c>
      <c r="O65" s="143">
        <v>30</v>
      </c>
      <c r="P65" s="198">
        <f>1/0.000003</f>
        <v>333333.33333333331</v>
      </c>
      <c r="Q65" s="144" t="s">
        <v>39</v>
      </c>
      <c r="R65" s="144" t="s">
        <v>39</v>
      </c>
      <c r="S65" s="144" t="s">
        <v>40</v>
      </c>
      <c r="T65" s="145">
        <v>10</v>
      </c>
      <c r="U65" s="146" t="s">
        <v>41</v>
      </c>
      <c r="V65" s="101"/>
      <c r="W65" s="102"/>
      <c r="X65" s="147"/>
      <c r="Y65" s="147"/>
      <c r="Z65" s="147"/>
      <c r="AA65" s="148">
        <v>2</v>
      </c>
      <c r="AB65" s="256" t="s">
        <v>42</v>
      </c>
      <c r="AC65" s="148"/>
      <c r="AD65" s="149" t="s">
        <v>43</v>
      </c>
      <c r="AE65" s="150"/>
    </row>
    <row r="66" spans="2:32" s="30" customFormat="1" ht="56.25" x14ac:dyDescent="0.2">
      <c r="B66" s="119" t="s">
        <v>211</v>
      </c>
      <c r="C66" s="109"/>
      <c r="D66" s="107"/>
      <c r="E66" s="116" t="s">
        <v>242</v>
      </c>
      <c r="F66" s="231" t="s">
        <v>49</v>
      </c>
      <c r="G66" s="210" t="s">
        <v>73</v>
      </c>
      <c r="H66" s="103" t="s">
        <v>36</v>
      </c>
      <c r="I66" s="103" t="s">
        <v>36</v>
      </c>
      <c r="J66" s="103" t="s">
        <v>296</v>
      </c>
      <c r="K66" s="137" t="s">
        <v>206</v>
      </c>
      <c r="L66" s="151" t="s">
        <v>38</v>
      </c>
      <c r="M66" s="151" t="s">
        <v>208</v>
      </c>
      <c r="N66" s="113" t="s">
        <v>39</v>
      </c>
      <c r="O66" s="113">
        <v>85</v>
      </c>
      <c r="P66" s="196">
        <v>1</v>
      </c>
      <c r="Q66" s="113" t="s">
        <v>39</v>
      </c>
      <c r="R66" s="113" t="s">
        <v>39</v>
      </c>
      <c r="S66" s="113" t="s">
        <v>40</v>
      </c>
      <c r="T66" s="152">
        <v>10</v>
      </c>
      <c r="U66" s="153" t="s">
        <v>41</v>
      </c>
      <c r="V66" s="106"/>
      <c r="W66" s="107"/>
      <c r="X66" s="115"/>
      <c r="Y66" s="115"/>
      <c r="Z66" s="115"/>
      <c r="AA66" s="116">
        <v>2</v>
      </c>
      <c r="AB66" s="253" t="s">
        <v>48</v>
      </c>
      <c r="AC66" s="116"/>
      <c r="AD66" s="117" t="s">
        <v>43</v>
      </c>
      <c r="AE66" s="118"/>
    </row>
    <row r="67" spans="2:32" ht="57" thickBot="1" x14ac:dyDescent="0.25">
      <c r="B67" s="154" t="s">
        <v>211</v>
      </c>
      <c r="C67" s="125"/>
      <c r="D67" s="132"/>
      <c r="E67" s="116" t="s">
        <v>242</v>
      </c>
      <c r="F67" s="128" t="s">
        <v>51</v>
      </c>
      <c r="G67" s="203" t="s">
        <v>73</v>
      </c>
      <c r="H67" s="127" t="s">
        <v>36</v>
      </c>
      <c r="I67" s="127" t="s">
        <v>36</v>
      </c>
      <c r="J67" s="127" t="s">
        <v>52</v>
      </c>
      <c r="K67" s="127" t="s">
        <v>44</v>
      </c>
      <c r="L67" s="128" t="s">
        <v>38</v>
      </c>
      <c r="M67" s="155" t="s">
        <v>74</v>
      </c>
      <c r="N67" s="128" t="s">
        <v>39</v>
      </c>
      <c r="O67" s="128">
        <v>85</v>
      </c>
      <c r="P67" s="197">
        <v>1</v>
      </c>
      <c r="Q67" s="128" t="s">
        <v>39</v>
      </c>
      <c r="R67" s="128" t="s">
        <v>39</v>
      </c>
      <c r="S67" s="128" t="s">
        <v>40</v>
      </c>
      <c r="T67" s="129">
        <v>200</v>
      </c>
      <c r="U67" s="156" t="s">
        <v>45</v>
      </c>
      <c r="V67" s="131"/>
      <c r="W67" s="132"/>
      <c r="X67" s="121"/>
      <c r="Y67" s="121"/>
      <c r="Z67" s="121"/>
      <c r="AA67" s="122">
        <v>2</v>
      </c>
      <c r="AB67" s="254" t="s">
        <v>42</v>
      </c>
      <c r="AC67" s="122"/>
      <c r="AD67" s="123" t="s">
        <v>43</v>
      </c>
      <c r="AE67" s="138"/>
    </row>
    <row r="68" spans="2:32" ht="75" x14ac:dyDescent="0.2">
      <c r="B68" s="139" t="s">
        <v>211</v>
      </c>
      <c r="C68" s="140"/>
      <c r="D68" s="102"/>
      <c r="E68" s="116" t="s">
        <v>242</v>
      </c>
      <c r="F68" s="144" t="s">
        <v>72</v>
      </c>
      <c r="G68" s="199" t="s">
        <v>75</v>
      </c>
      <c r="H68" s="98" t="s">
        <v>36</v>
      </c>
      <c r="I68" s="144" t="s">
        <v>77</v>
      </c>
      <c r="J68" s="98"/>
      <c r="K68" s="157" t="s">
        <v>76</v>
      </c>
      <c r="L68" s="144" t="s">
        <v>38</v>
      </c>
      <c r="M68" s="144" t="s">
        <v>77</v>
      </c>
      <c r="N68" s="144" t="s">
        <v>39</v>
      </c>
      <c r="O68" s="144">
        <v>30</v>
      </c>
      <c r="P68" s="198">
        <v>268886</v>
      </c>
      <c r="Q68" s="144" t="s">
        <v>39</v>
      </c>
      <c r="R68" s="144" t="s">
        <v>39</v>
      </c>
      <c r="S68" s="144" t="s">
        <v>40</v>
      </c>
      <c r="T68" s="145">
        <v>10</v>
      </c>
      <c r="U68" s="146" t="s">
        <v>41</v>
      </c>
      <c r="V68" s="101"/>
      <c r="W68" s="102"/>
      <c r="X68" s="147"/>
      <c r="Y68" s="147"/>
      <c r="Z68" s="147"/>
      <c r="AA68" s="148">
        <v>1</v>
      </c>
      <c r="AB68" s="256" t="s">
        <v>42</v>
      </c>
      <c r="AC68" s="148"/>
      <c r="AD68" s="149" t="s">
        <v>43</v>
      </c>
      <c r="AE68" s="149"/>
    </row>
    <row r="69" spans="2:32" s="30" customFormat="1" ht="38.25" thickBot="1" x14ac:dyDescent="0.25">
      <c r="B69" s="124" t="s">
        <v>211</v>
      </c>
      <c r="C69" s="125"/>
      <c r="D69" s="132"/>
      <c r="E69" s="116" t="s">
        <v>242</v>
      </c>
      <c r="F69" s="232" t="s">
        <v>49</v>
      </c>
      <c r="G69" s="211" t="s">
        <v>78</v>
      </c>
      <c r="H69" s="127" t="s">
        <v>36</v>
      </c>
      <c r="I69" s="127" t="s">
        <v>36</v>
      </c>
      <c r="J69" s="127"/>
      <c r="K69" s="126" t="s">
        <v>76</v>
      </c>
      <c r="L69" s="128" t="s">
        <v>38</v>
      </c>
      <c r="M69" s="128" t="s">
        <v>79</v>
      </c>
      <c r="N69" s="128" t="s">
        <v>39</v>
      </c>
      <c r="O69" s="128">
        <v>85</v>
      </c>
      <c r="P69" s="197">
        <v>4268</v>
      </c>
      <c r="Q69" s="128" t="s">
        <v>39</v>
      </c>
      <c r="R69" s="128" t="s">
        <v>39</v>
      </c>
      <c r="S69" s="128" t="s">
        <v>40</v>
      </c>
      <c r="T69" s="129">
        <v>10</v>
      </c>
      <c r="U69" s="130" t="s">
        <v>41</v>
      </c>
      <c r="V69" s="158"/>
      <c r="W69" s="159"/>
      <c r="X69" s="160"/>
      <c r="Y69" s="160"/>
      <c r="Z69" s="121"/>
      <c r="AA69" s="133">
        <v>1</v>
      </c>
      <c r="AB69" s="255" t="s">
        <v>48</v>
      </c>
      <c r="AC69" s="133"/>
      <c r="AD69" s="134" t="s">
        <v>43</v>
      </c>
      <c r="AE69" s="135"/>
    </row>
    <row r="70" spans="2:32" ht="75" x14ac:dyDescent="0.2">
      <c r="B70" s="139" t="s">
        <v>211</v>
      </c>
      <c r="C70" s="140"/>
      <c r="D70" s="102"/>
      <c r="E70" s="116" t="s">
        <v>242</v>
      </c>
      <c r="F70" s="144" t="s">
        <v>35</v>
      </c>
      <c r="G70" s="201" t="s">
        <v>80</v>
      </c>
      <c r="H70" s="98" t="s">
        <v>36</v>
      </c>
      <c r="I70" s="144" t="s">
        <v>81</v>
      </c>
      <c r="J70" s="98"/>
      <c r="K70" s="157" t="s">
        <v>76</v>
      </c>
      <c r="L70" s="144" t="s">
        <v>38</v>
      </c>
      <c r="M70" s="144" t="s">
        <v>81</v>
      </c>
      <c r="N70" s="144" t="s">
        <v>39</v>
      </c>
      <c r="O70" s="144">
        <v>30</v>
      </c>
      <c r="P70" s="198">
        <v>4201</v>
      </c>
      <c r="Q70" s="144" t="s">
        <v>39</v>
      </c>
      <c r="R70" s="144" t="s">
        <v>39</v>
      </c>
      <c r="S70" s="144" t="s">
        <v>40</v>
      </c>
      <c r="T70" s="145">
        <v>10</v>
      </c>
      <c r="U70" s="146" t="s">
        <v>41</v>
      </c>
      <c r="V70" s="101"/>
      <c r="W70" s="102"/>
      <c r="X70" s="147"/>
      <c r="Y70" s="147"/>
      <c r="Z70" s="147"/>
      <c r="AA70" s="148">
        <v>1</v>
      </c>
      <c r="AB70" s="256" t="s">
        <v>42</v>
      </c>
      <c r="AC70" s="148"/>
      <c r="AD70" s="149" t="s">
        <v>43</v>
      </c>
      <c r="AE70" s="149"/>
    </row>
    <row r="71" spans="2:32" s="30" customFormat="1" ht="38.25" thickBot="1" x14ac:dyDescent="0.25">
      <c r="B71" s="124" t="s">
        <v>211</v>
      </c>
      <c r="C71" s="125"/>
      <c r="D71" s="132"/>
      <c r="E71" s="116" t="s">
        <v>242</v>
      </c>
      <c r="F71" s="232" t="s">
        <v>49</v>
      </c>
      <c r="G71" s="209" t="s">
        <v>80</v>
      </c>
      <c r="H71" s="127" t="s">
        <v>36</v>
      </c>
      <c r="I71" s="127" t="s">
        <v>36</v>
      </c>
      <c r="J71" s="127"/>
      <c r="K71" s="126" t="s">
        <v>76</v>
      </c>
      <c r="L71" s="128" t="s">
        <v>38</v>
      </c>
      <c r="M71" s="128">
        <v>5.0999999999999996</v>
      </c>
      <c r="N71" s="128" t="s">
        <v>39</v>
      </c>
      <c r="O71" s="128">
        <v>85</v>
      </c>
      <c r="P71" s="197">
        <v>67</v>
      </c>
      <c r="Q71" s="128" t="s">
        <v>39</v>
      </c>
      <c r="R71" s="128" t="s">
        <v>39</v>
      </c>
      <c r="S71" s="128" t="s">
        <v>40</v>
      </c>
      <c r="T71" s="129">
        <v>10</v>
      </c>
      <c r="U71" s="130" t="s">
        <v>41</v>
      </c>
      <c r="V71" s="158"/>
      <c r="W71" s="159"/>
      <c r="X71" s="160"/>
      <c r="Y71" s="160"/>
      <c r="Z71" s="121"/>
      <c r="AA71" s="133">
        <v>1</v>
      </c>
      <c r="AB71" s="255" t="s">
        <v>48</v>
      </c>
      <c r="AC71" s="133"/>
      <c r="AD71" s="134" t="s">
        <v>43</v>
      </c>
      <c r="AE71" s="134"/>
    </row>
    <row r="72" spans="2:32" ht="56.25" x14ac:dyDescent="0.2">
      <c r="B72" s="438" t="s">
        <v>211</v>
      </c>
      <c r="C72" s="439"/>
      <c r="D72" s="440"/>
      <c r="E72" s="427" t="s">
        <v>242</v>
      </c>
      <c r="F72" s="441" t="s">
        <v>35</v>
      </c>
      <c r="G72" s="442" t="s">
        <v>258</v>
      </c>
      <c r="H72" s="98" t="s">
        <v>36</v>
      </c>
      <c r="I72" s="445" t="s">
        <v>300</v>
      </c>
      <c r="J72" s="445" t="s">
        <v>298</v>
      </c>
      <c r="K72" s="98" t="s">
        <v>209</v>
      </c>
      <c r="L72" s="445" t="s">
        <v>38</v>
      </c>
      <c r="M72" s="445">
        <v>-1.05</v>
      </c>
      <c r="N72" s="445" t="s">
        <v>39</v>
      </c>
      <c r="O72" s="445">
        <v>30</v>
      </c>
      <c r="P72" s="442">
        <v>10</v>
      </c>
      <c r="Q72" s="445" t="s">
        <v>39</v>
      </c>
      <c r="R72" s="445" t="s">
        <v>39</v>
      </c>
      <c r="S72" s="449" t="s">
        <v>40</v>
      </c>
      <c r="T72" s="99">
        <v>5</v>
      </c>
      <c r="U72" s="100" t="s">
        <v>41</v>
      </c>
      <c r="V72" s="101"/>
      <c r="W72" s="102"/>
      <c r="X72" s="446"/>
      <c r="Y72" s="446"/>
      <c r="Z72" s="446"/>
      <c r="AA72" s="447">
        <v>2</v>
      </c>
      <c r="AB72" s="448" t="s">
        <v>42</v>
      </c>
      <c r="AC72" s="443"/>
      <c r="AD72" s="443" t="s">
        <v>43</v>
      </c>
      <c r="AE72" s="443"/>
    </row>
    <row r="73" spans="2:32" ht="57" thickBot="1" x14ac:dyDescent="0.25">
      <c r="B73" s="431"/>
      <c r="C73" s="432"/>
      <c r="D73" s="433"/>
      <c r="E73" s="427"/>
      <c r="F73" s="435"/>
      <c r="G73" s="437"/>
      <c r="H73" s="103" t="s">
        <v>36</v>
      </c>
      <c r="I73" s="420"/>
      <c r="J73" s="420"/>
      <c r="K73" s="103" t="s">
        <v>247</v>
      </c>
      <c r="L73" s="420"/>
      <c r="M73" s="420"/>
      <c r="N73" s="420"/>
      <c r="O73" s="420"/>
      <c r="P73" s="437"/>
      <c r="Q73" s="420"/>
      <c r="R73" s="420"/>
      <c r="S73" s="422"/>
      <c r="T73" s="104">
        <v>30</v>
      </c>
      <c r="U73" s="105" t="s">
        <v>45</v>
      </c>
      <c r="V73" s="106"/>
      <c r="W73" s="107"/>
      <c r="X73" s="424"/>
      <c r="Y73" s="424"/>
      <c r="Z73" s="424"/>
      <c r="AA73" s="409"/>
      <c r="AB73" s="411"/>
      <c r="AC73" s="413"/>
      <c r="AD73" s="413"/>
      <c r="AE73" s="413"/>
    </row>
    <row r="74" spans="2:32" ht="56.25" x14ac:dyDescent="0.2">
      <c r="B74" s="430" t="s">
        <v>211</v>
      </c>
      <c r="C74" s="432"/>
      <c r="D74" s="433"/>
      <c r="E74" s="427" t="s">
        <v>242</v>
      </c>
      <c r="F74" s="434" t="s">
        <v>46</v>
      </c>
      <c r="G74" s="436" t="s">
        <v>258</v>
      </c>
      <c r="H74" s="103" t="s">
        <v>36</v>
      </c>
      <c r="I74" s="445" t="s">
        <v>300</v>
      </c>
      <c r="J74" s="419" t="s">
        <v>299</v>
      </c>
      <c r="K74" s="103" t="s">
        <v>249</v>
      </c>
      <c r="L74" s="419" t="s">
        <v>38</v>
      </c>
      <c r="M74" s="419">
        <v>-1.05</v>
      </c>
      <c r="N74" s="419" t="s">
        <v>39</v>
      </c>
      <c r="O74" s="419">
        <v>30</v>
      </c>
      <c r="P74" s="436">
        <v>10</v>
      </c>
      <c r="Q74" s="419" t="s">
        <v>39</v>
      </c>
      <c r="R74" s="419" t="s">
        <v>39</v>
      </c>
      <c r="S74" s="421" t="s">
        <v>40</v>
      </c>
      <c r="T74" s="104">
        <v>5</v>
      </c>
      <c r="U74" s="105" t="s">
        <v>41</v>
      </c>
      <c r="V74" s="106"/>
      <c r="W74" s="107"/>
      <c r="X74" s="423"/>
      <c r="Y74" s="423"/>
      <c r="Z74" s="423"/>
      <c r="AA74" s="408">
        <v>2</v>
      </c>
      <c r="AB74" s="410" t="s">
        <v>42</v>
      </c>
      <c r="AC74" s="412"/>
      <c r="AD74" s="412" t="s">
        <v>43</v>
      </c>
      <c r="AE74" s="412"/>
    </row>
    <row r="75" spans="2:32" ht="56.25" x14ac:dyDescent="0.2">
      <c r="B75" s="431"/>
      <c r="C75" s="432"/>
      <c r="D75" s="433"/>
      <c r="E75" s="427"/>
      <c r="F75" s="435"/>
      <c r="G75" s="437"/>
      <c r="H75" s="103" t="s">
        <v>36</v>
      </c>
      <c r="I75" s="420"/>
      <c r="J75" s="420"/>
      <c r="K75" s="103" t="s">
        <v>247</v>
      </c>
      <c r="L75" s="420"/>
      <c r="M75" s="420"/>
      <c r="N75" s="420"/>
      <c r="O75" s="420"/>
      <c r="P75" s="437"/>
      <c r="Q75" s="420"/>
      <c r="R75" s="420"/>
      <c r="S75" s="422"/>
      <c r="T75" s="104">
        <v>30</v>
      </c>
      <c r="U75" s="105" t="s">
        <v>45</v>
      </c>
      <c r="V75" s="106"/>
      <c r="W75" s="107"/>
      <c r="X75" s="424"/>
      <c r="Y75" s="424"/>
      <c r="Z75" s="424"/>
      <c r="AA75" s="409"/>
      <c r="AB75" s="411"/>
      <c r="AC75" s="413"/>
      <c r="AD75" s="413"/>
      <c r="AE75" s="412"/>
    </row>
    <row r="76" spans="2:32" ht="75" x14ac:dyDescent="0.2">
      <c r="B76" s="119" t="s">
        <v>211</v>
      </c>
      <c r="C76" s="109"/>
      <c r="D76" s="107"/>
      <c r="E76" s="116" t="s">
        <v>242</v>
      </c>
      <c r="F76" s="231" t="s">
        <v>49</v>
      </c>
      <c r="G76" s="202" t="s">
        <v>82</v>
      </c>
      <c r="H76" s="103" t="s">
        <v>36</v>
      </c>
      <c r="I76" s="103" t="s">
        <v>300</v>
      </c>
      <c r="J76" s="103" t="s">
        <v>50</v>
      </c>
      <c r="K76" s="103" t="s">
        <v>210</v>
      </c>
      <c r="L76" s="113" t="s">
        <v>38</v>
      </c>
      <c r="M76" s="113">
        <v>-1.05</v>
      </c>
      <c r="N76" s="113" t="s">
        <v>39</v>
      </c>
      <c r="O76" s="113">
        <v>85</v>
      </c>
      <c r="P76" s="196">
        <v>1</v>
      </c>
      <c r="Q76" s="113" t="s">
        <v>39</v>
      </c>
      <c r="R76" s="113" t="s">
        <v>39</v>
      </c>
      <c r="S76" s="113" t="s">
        <v>40</v>
      </c>
      <c r="T76" s="104">
        <v>2</v>
      </c>
      <c r="U76" s="105" t="s">
        <v>69</v>
      </c>
      <c r="V76" s="106"/>
      <c r="W76" s="107"/>
      <c r="X76" s="115"/>
      <c r="Y76" s="115"/>
      <c r="Z76" s="115"/>
      <c r="AA76" s="116">
        <v>1</v>
      </c>
      <c r="AB76" s="254" t="s">
        <v>48</v>
      </c>
      <c r="AC76" s="116"/>
      <c r="AD76" s="117" t="s">
        <v>43</v>
      </c>
      <c r="AE76" s="117"/>
    </row>
    <row r="77" spans="2:32" ht="56.25" x14ac:dyDescent="0.2">
      <c r="B77" s="119" t="s">
        <v>211</v>
      </c>
      <c r="C77" s="109"/>
      <c r="D77" s="107"/>
      <c r="E77" s="116" t="s">
        <v>242</v>
      </c>
      <c r="F77" s="231" t="s">
        <v>85</v>
      </c>
      <c r="G77" s="202" t="s">
        <v>236</v>
      </c>
      <c r="H77" s="103" t="s">
        <v>36</v>
      </c>
      <c r="I77" s="103" t="s">
        <v>36</v>
      </c>
      <c r="J77" s="103" t="s">
        <v>52</v>
      </c>
      <c r="K77" s="103" t="s">
        <v>240</v>
      </c>
      <c r="L77" s="113" t="s">
        <v>38</v>
      </c>
      <c r="M77" s="113">
        <v>-1.05</v>
      </c>
      <c r="N77" s="113" t="s">
        <v>39</v>
      </c>
      <c r="O77" s="113">
        <v>85</v>
      </c>
      <c r="P77" s="196">
        <v>1</v>
      </c>
      <c r="Q77" s="113" t="s">
        <v>39</v>
      </c>
      <c r="R77" s="113" t="s">
        <v>39</v>
      </c>
      <c r="S77" s="113" t="s">
        <v>40</v>
      </c>
      <c r="T77" s="104">
        <v>60</v>
      </c>
      <c r="U77" s="105" t="s">
        <v>45</v>
      </c>
      <c r="V77" s="106"/>
      <c r="W77" s="107"/>
      <c r="X77" s="121"/>
      <c r="Y77" s="121"/>
      <c r="Z77" s="121"/>
      <c r="AA77" s="122">
        <v>1</v>
      </c>
      <c r="AB77" s="254" t="s">
        <v>42</v>
      </c>
      <c r="AC77" s="122"/>
      <c r="AD77" s="123" t="s">
        <v>87</v>
      </c>
      <c r="AE77" s="138"/>
    </row>
    <row r="78" spans="2:32" ht="162.75" thickBot="1" x14ac:dyDescent="0.25">
      <c r="B78" s="162" t="s">
        <v>211</v>
      </c>
      <c r="C78" s="109"/>
      <c r="D78" s="107"/>
      <c r="E78" s="116" t="s">
        <v>242</v>
      </c>
      <c r="F78" s="113" t="s">
        <v>53</v>
      </c>
      <c r="G78" s="202" t="s">
        <v>88</v>
      </c>
      <c r="H78" s="103" t="s">
        <v>36</v>
      </c>
      <c r="I78" s="103" t="s">
        <v>36</v>
      </c>
      <c r="J78" s="103" t="s">
        <v>55</v>
      </c>
      <c r="K78" s="227" t="s">
        <v>241</v>
      </c>
      <c r="L78" s="113" t="s">
        <v>38</v>
      </c>
      <c r="M78" s="113" t="s">
        <v>238</v>
      </c>
      <c r="N78" s="113" t="s">
        <v>39</v>
      </c>
      <c r="O78" s="113">
        <v>85</v>
      </c>
      <c r="P78" s="280">
        <v>1</v>
      </c>
      <c r="Q78" s="273" t="s">
        <v>261</v>
      </c>
      <c r="R78" s="283">
        <v>1E-3</v>
      </c>
      <c r="S78" s="113" t="s">
        <v>40</v>
      </c>
      <c r="T78" s="120">
        <v>7</v>
      </c>
      <c r="U78" s="111" t="s">
        <v>56</v>
      </c>
      <c r="V78" s="106"/>
      <c r="W78" s="107"/>
      <c r="X78" s="121"/>
      <c r="Y78" s="121"/>
      <c r="Z78" s="121"/>
      <c r="AA78" s="122">
        <v>1</v>
      </c>
      <c r="AB78" s="254" t="s">
        <v>57</v>
      </c>
      <c r="AC78" s="122"/>
      <c r="AD78" s="123" t="s">
        <v>43</v>
      </c>
      <c r="AE78" s="138"/>
      <c r="AF78" s="282" t="s">
        <v>263</v>
      </c>
    </row>
    <row r="79" spans="2:32" ht="56.25" x14ac:dyDescent="0.2">
      <c r="B79" s="438" t="s">
        <v>211</v>
      </c>
      <c r="C79" s="439"/>
      <c r="D79" s="440"/>
      <c r="E79" s="427" t="s">
        <v>242</v>
      </c>
      <c r="F79" s="441" t="s">
        <v>35</v>
      </c>
      <c r="G79" s="442" t="s">
        <v>89</v>
      </c>
      <c r="H79" s="98" t="s">
        <v>36</v>
      </c>
      <c r="I79" s="445" t="s">
        <v>303</v>
      </c>
      <c r="J79" s="445" t="s">
        <v>90</v>
      </c>
      <c r="K79" s="98" t="s">
        <v>301</v>
      </c>
      <c r="L79" s="445" t="s">
        <v>38</v>
      </c>
      <c r="M79" s="445" t="s">
        <v>91</v>
      </c>
      <c r="N79" s="445" t="s">
        <v>39</v>
      </c>
      <c r="O79" s="445">
        <v>30</v>
      </c>
      <c r="P79" s="444">
        <v>34176</v>
      </c>
      <c r="Q79" s="445" t="s">
        <v>39</v>
      </c>
      <c r="R79" s="445" t="s">
        <v>39</v>
      </c>
      <c r="S79" s="449" t="s">
        <v>40</v>
      </c>
      <c r="T79" s="99">
        <v>10</v>
      </c>
      <c r="U79" s="100" t="s">
        <v>41</v>
      </c>
      <c r="V79" s="101"/>
      <c r="W79" s="102"/>
      <c r="X79" s="446"/>
      <c r="Y79" s="446"/>
      <c r="Z79" s="446"/>
      <c r="AA79" s="447">
        <v>3</v>
      </c>
      <c r="AB79" s="448" t="s">
        <v>48</v>
      </c>
      <c r="AC79" s="443"/>
      <c r="AD79" s="443" t="s">
        <v>43</v>
      </c>
      <c r="AE79" s="450"/>
    </row>
    <row r="80" spans="2:32" ht="57" thickBot="1" x14ac:dyDescent="0.25">
      <c r="B80" s="431"/>
      <c r="C80" s="432"/>
      <c r="D80" s="433"/>
      <c r="E80" s="427"/>
      <c r="F80" s="435"/>
      <c r="G80" s="437"/>
      <c r="H80" s="103" t="s">
        <v>36</v>
      </c>
      <c r="I80" s="420"/>
      <c r="J80" s="420"/>
      <c r="K80" s="103" t="s">
        <v>84</v>
      </c>
      <c r="L80" s="420"/>
      <c r="M80" s="420"/>
      <c r="N80" s="420"/>
      <c r="O80" s="420"/>
      <c r="P80" s="426"/>
      <c r="Q80" s="420"/>
      <c r="R80" s="420"/>
      <c r="S80" s="422"/>
      <c r="T80" s="104">
        <v>200</v>
      </c>
      <c r="U80" s="105" t="s">
        <v>45</v>
      </c>
      <c r="V80" s="106"/>
      <c r="W80" s="107"/>
      <c r="X80" s="424"/>
      <c r="Y80" s="424"/>
      <c r="Z80" s="424"/>
      <c r="AA80" s="409"/>
      <c r="AB80" s="411"/>
      <c r="AC80" s="413"/>
      <c r="AD80" s="413"/>
      <c r="AE80" s="413"/>
    </row>
    <row r="81" spans="2:32" ht="56.25" x14ac:dyDescent="0.2">
      <c r="B81" s="430" t="s">
        <v>211</v>
      </c>
      <c r="C81" s="432"/>
      <c r="D81" s="433"/>
      <c r="E81" s="427" t="s">
        <v>242</v>
      </c>
      <c r="F81" s="434" t="s">
        <v>46</v>
      </c>
      <c r="G81" s="436" t="s">
        <v>89</v>
      </c>
      <c r="H81" s="103" t="s">
        <v>36</v>
      </c>
      <c r="I81" s="445" t="s">
        <v>303</v>
      </c>
      <c r="J81" s="419" t="s">
        <v>90</v>
      </c>
      <c r="K81" s="103" t="s">
        <v>302</v>
      </c>
      <c r="L81" s="419" t="s">
        <v>38</v>
      </c>
      <c r="M81" s="419" t="s">
        <v>91</v>
      </c>
      <c r="N81" s="419" t="s">
        <v>39</v>
      </c>
      <c r="O81" s="419">
        <v>30</v>
      </c>
      <c r="P81" s="425">
        <v>34176</v>
      </c>
      <c r="Q81" s="419" t="s">
        <v>39</v>
      </c>
      <c r="R81" s="419" t="s">
        <v>39</v>
      </c>
      <c r="S81" s="421" t="s">
        <v>40</v>
      </c>
      <c r="T81" s="104">
        <v>10</v>
      </c>
      <c r="U81" s="105" t="s">
        <v>41</v>
      </c>
      <c r="V81" s="106"/>
      <c r="W81" s="107"/>
      <c r="X81" s="423"/>
      <c r="Y81" s="423"/>
      <c r="Z81" s="423"/>
      <c r="AA81" s="408">
        <v>3</v>
      </c>
      <c r="AB81" s="410" t="s">
        <v>48</v>
      </c>
      <c r="AC81" s="412"/>
      <c r="AD81" s="412" t="s">
        <v>67</v>
      </c>
      <c r="AE81" s="412"/>
    </row>
    <row r="82" spans="2:32" ht="56.25" x14ac:dyDescent="0.2">
      <c r="B82" s="431"/>
      <c r="C82" s="432"/>
      <c r="D82" s="433"/>
      <c r="E82" s="427"/>
      <c r="F82" s="435"/>
      <c r="G82" s="437"/>
      <c r="H82" s="103" t="s">
        <v>36</v>
      </c>
      <c r="I82" s="420"/>
      <c r="J82" s="420"/>
      <c r="K82" s="103" t="s">
        <v>84</v>
      </c>
      <c r="L82" s="420"/>
      <c r="M82" s="420"/>
      <c r="N82" s="420"/>
      <c r="O82" s="420"/>
      <c r="P82" s="426"/>
      <c r="Q82" s="420"/>
      <c r="R82" s="420"/>
      <c r="S82" s="422"/>
      <c r="T82" s="104">
        <v>200</v>
      </c>
      <c r="U82" s="105" t="s">
        <v>45</v>
      </c>
      <c r="V82" s="106"/>
      <c r="W82" s="107"/>
      <c r="X82" s="424"/>
      <c r="Y82" s="424"/>
      <c r="Z82" s="424"/>
      <c r="AA82" s="409"/>
      <c r="AB82" s="411"/>
      <c r="AC82" s="413"/>
      <c r="AD82" s="413"/>
      <c r="AE82" s="413"/>
    </row>
    <row r="83" spans="2:32" ht="75" x14ac:dyDescent="0.2">
      <c r="B83" s="119" t="s">
        <v>211</v>
      </c>
      <c r="C83" s="109"/>
      <c r="D83" s="107"/>
      <c r="E83" s="116" t="s">
        <v>242</v>
      </c>
      <c r="F83" s="231" t="s">
        <v>49</v>
      </c>
      <c r="G83" s="202" t="s">
        <v>92</v>
      </c>
      <c r="H83" s="103" t="s">
        <v>36</v>
      </c>
      <c r="I83" s="274" t="s">
        <v>303</v>
      </c>
      <c r="J83" s="103" t="s">
        <v>50</v>
      </c>
      <c r="K83" s="103" t="s">
        <v>100</v>
      </c>
      <c r="L83" s="113" t="s">
        <v>38</v>
      </c>
      <c r="M83" s="113" t="s">
        <v>305</v>
      </c>
      <c r="N83" s="113" t="s">
        <v>39</v>
      </c>
      <c r="O83" s="113">
        <v>85</v>
      </c>
      <c r="P83" s="196">
        <v>1</v>
      </c>
      <c r="Q83" s="113" t="s">
        <v>39</v>
      </c>
      <c r="R83" s="113" t="s">
        <v>39</v>
      </c>
      <c r="S83" s="113" t="s">
        <v>40</v>
      </c>
      <c r="T83" s="104">
        <v>2</v>
      </c>
      <c r="U83" s="105" t="s">
        <v>69</v>
      </c>
      <c r="V83" s="106"/>
      <c r="W83" s="107"/>
      <c r="X83" s="115"/>
      <c r="Y83" s="115"/>
      <c r="Z83" s="115"/>
      <c r="AA83" s="116">
        <v>2</v>
      </c>
      <c r="AB83" s="253" t="s">
        <v>48</v>
      </c>
      <c r="AC83" s="116"/>
      <c r="AD83" s="117" t="s">
        <v>43</v>
      </c>
      <c r="AE83" s="118"/>
    </row>
    <row r="84" spans="2:32" ht="56.25" x14ac:dyDescent="0.2">
      <c r="B84" s="119" t="s">
        <v>211</v>
      </c>
      <c r="C84" s="109"/>
      <c r="D84" s="107"/>
      <c r="E84" s="116" t="s">
        <v>242</v>
      </c>
      <c r="F84" s="231" t="s">
        <v>85</v>
      </c>
      <c r="G84" s="202" t="s">
        <v>89</v>
      </c>
      <c r="H84" s="103" t="s">
        <v>36</v>
      </c>
      <c r="I84" s="103" t="s">
        <v>36</v>
      </c>
      <c r="J84" s="103" t="s">
        <v>52</v>
      </c>
      <c r="K84" s="103" t="s">
        <v>86</v>
      </c>
      <c r="L84" s="113" t="s">
        <v>38</v>
      </c>
      <c r="M84" s="113" t="s">
        <v>304</v>
      </c>
      <c r="N84" s="113" t="s">
        <v>39</v>
      </c>
      <c r="O84" s="113">
        <v>85</v>
      </c>
      <c r="P84" s="196">
        <v>1</v>
      </c>
      <c r="Q84" s="113" t="s">
        <v>39</v>
      </c>
      <c r="R84" s="113" t="s">
        <v>39</v>
      </c>
      <c r="S84" s="113" t="s">
        <v>40</v>
      </c>
      <c r="T84" s="104">
        <v>200</v>
      </c>
      <c r="U84" s="105" t="s">
        <v>45</v>
      </c>
      <c r="V84" s="109"/>
      <c r="W84" s="110"/>
      <c r="X84" s="121"/>
      <c r="Y84" s="121"/>
      <c r="Z84" s="121"/>
      <c r="AA84" s="122">
        <v>2</v>
      </c>
      <c r="AB84" s="254" t="s">
        <v>42</v>
      </c>
      <c r="AC84" s="122"/>
      <c r="AD84" s="123" t="s">
        <v>43</v>
      </c>
      <c r="AE84" s="138"/>
    </row>
    <row r="85" spans="2:32" ht="132" thickBot="1" x14ac:dyDescent="0.25">
      <c r="B85" s="162" t="s">
        <v>211</v>
      </c>
      <c r="C85" s="109"/>
      <c r="D85" s="107"/>
      <c r="E85" s="116" t="s">
        <v>242</v>
      </c>
      <c r="F85" s="113" t="s">
        <v>53</v>
      </c>
      <c r="G85" s="202" t="s">
        <v>93</v>
      </c>
      <c r="H85" s="103" t="s">
        <v>36</v>
      </c>
      <c r="I85" s="103" t="s">
        <v>36</v>
      </c>
      <c r="J85" s="103" t="s">
        <v>55</v>
      </c>
      <c r="K85" s="103" t="s">
        <v>94</v>
      </c>
      <c r="L85" s="113" t="s">
        <v>38</v>
      </c>
      <c r="M85" s="113" t="s">
        <v>265</v>
      </c>
      <c r="N85" s="113" t="s">
        <v>39</v>
      </c>
      <c r="O85" s="113">
        <v>85</v>
      </c>
      <c r="P85" s="196">
        <v>1</v>
      </c>
      <c r="Q85" s="284">
        <v>2100000</v>
      </c>
      <c r="R85" s="283">
        <v>1E-3</v>
      </c>
      <c r="S85" s="113" t="s">
        <v>40</v>
      </c>
      <c r="T85" s="120">
        <v>7</v>
      </c>
      <c r="U85" s="111" t="s">
        <v>56</v>
      </c>
      <c r="V85" s="106"/>
      <c r="W85" s="107"/>
      <c r="X85" s="121"/>
      <c r="Y85" s="121"/>
      <c r="Z85" s="121"/>
      <c r="AA85" s="122">
        <v>1</v>
      </c>
      <c r="AB85" s="254" t="s">
        <v>57</v>
      </c>
      <c r="AC85" s="122"/>
      <c r="AD85" s="123" t="s">
        <v>43</v>
      </c>
      <c r="AE85" s="138"/>
      <c r="AF85" s="281" t="s">
        <v>262</v>
      </c>
    </row>
    <row r="86" spans="2:32" ht="56.25" x14ac:dyDescent="0.2">
      <c r="B86" s="438" t="s">
        <v>211</v>
      </c>
      <c r="C86" s="439"/>
      <c r="D86" s="440"/>
      <c r="E86" s="427" t="s">
        <v>242</v>
      </c>
      <c r="F86" s="441" t="s">
        <v>35</v>
      </c>
      <c r="G86" s="442" t="s">
        <v>95</v>
      </c>
      <c r="H86" s="98" t="s">
        <v>36</v>
      </c>
      <c r="I86" s="445" t="s">
        <v>36</v>
      </c>
      <c r="J86" s="445" t="s">
        <v>83</v>
      </c>
      <c r="K86" s="98" t="s">
        <v>301</v>
      </c>
      <c r="L86" s="445" t="s">
        <v>38</v>
      </c>
      <c r="M86" s="445" t="s">
        <v>91</v>
      </c>
      <c r="N86" s="445" t="s">
        <v>39</v>
      </c>
      <c r="O86" s="445">
        <v>30</v>
      </c>
      <c r="P86" s="444">
        <v>34176</v>
      </c>
      <c r="Q86" s="445" t="s">
        <v>39</v>
      </c>
      <c r="R86" s="445" t="s">
        <v>39</v>
      </c>
      <c r="S86" s="449" t="s">
        <v>40</v>
      </c>
      <c r="T86" s="99">
        <v>10</v>
      </c>
      <c r="U86" s="100" t="s">
        <v>41</v>
      </c>
      <c r="V86" s="101"/>
      <c r="W86" s="102"/>
      <c r="X86" s="446"/>
      <c r="Y86" s="446"/>
      <c r="Z86" s="446"/>
      <c r="AA86" s="447">
        <v>3</v>
      </c>
      <c r="AB86" s="448" t="s">
        <v>48</v>
      </c>
      <c r="AC86" s="443"/>
      <c r="AD86" s="443" t="s">
        <v>67</v>
      </c>
      <c r="AE86" s="443"/>
    </row>
    <row r="87" spans="2:32" ht="56.25" x14ac:dyDescent="0.2">
      <c r="B87" s="431"/>
      <c r="C87" s="432"/>
      <c r="D87" s="433"/>
      <c r="E87" s="427"/>
      <c r="F87" s="435"/>
      <c r="G87" s="437"/>
      <c r="H87" s="103" t="s">
        <v>36</v>
      </c>
      <c r="I87" s="420"/>
      <c r="J87" s="420"/>
      <c r="K87" s="274" t="s">
        <v>84</v>
      </c>
      <c r="L87" s="420"/>
      <c r="M87" s="420"/>
      <c r="N87" s="420"/>
      <c r="O87" s="420"/>
      <c r="P87" s="426"/>
      <c r="Q87" s="420"/>
      <c r="R87" s="420"/>
      <c r="S87" s="422"/>
      <c r="T87" s="104">
        <v>200</v>
      </c>
      <c r="U87" s="105" t="s">
        <v>45</v>
      </c>
      <c r="V87" s="106"/>
      <c r="W87" s="107"/>
      <c r="X87" s="424"/>
      <c r="Y87" s="424"/>
      <c r="Z87" s="424"/>
      <c r="AA87" s="409"/>
      <c r="AB87" s="411"/>
      <c r="AC87" s="413"/>
      <c r="AD87" s="413"/>
      <c r="AE87" s="413"/>
    </row>
    <row r="88" spans="2:32" ht="56.25" x14ac:dyDescent="0.2">
      <c r="B88" s="430" t="s">
        <v>211</v>
      </c>
      <c r="C88" s="432"/>
      <c r="D88" s="433"/>
      <c r="E88" s="427" t="s">
        <v>242</v>
      </c>
      <c r="F88" s="434" t="s">
        <v>46</v>
      </c>
      <c r="G88" s="436" t="s">
        <v>95</v>
      </c>
      <c r="H88" s="103" t="s">
        <v>36</v>
      </c>
      <c r="I88" s="419" t="s">
        <v>36</v>
      </c>
      <c r="J88" s="419" t="s">
        <v>83</v>
      </c>
      <c r="K88" s="103" t="s">
        <v>302</v>
      </c>
      <c r="L88" s="419" t="s">
        <v>38</v>
      </c>
      <c r="M88" s="419" t="s">
        <v>91</v>
      </c>
      <c r="N88" s="419" t="s">
        <v>39</v>
      </c>
      <c r="O88" s="419">
        <v>30</v>
      </c>
      <c r="P88" s="425">
        <v>34176</v>
      </c>
      <c r="Q88" s="419" t="s">
        <v>39</v>
      </c>
      <c r="R88" s="419" t="s">
        <v>39</v>
      </c>
      <c r="S88" s="421" t="s">
        <v>40</v>
      </c>
      <c r="T88" s="104">
        <v>10</v>
      </c>
      <c r="U88" s="105" t="s">
        <v>41</v>
      </c>
      <c r="V88" s="106"/>
      <c r="W88" s="107"/>
      <c r="X88" s="423"/>
      <c r="Y88" s="423"/>
      <c r="Z88" s="423"/>
      <c r="AA88" s="408">
        <v>3</v>
      </c>
      <c r="AB88" s="410" t="s">
        <v>48</v>
      </c>
      <c r="AC88" s="412"/>
      <c r="AD88" s="412" t="s">
        <v>67</v>
      </c>
      <c r="AE88" s="412"/>
    </row>
    <row r="89" spans="2:32" ht="56.25" x14ac:dyDescent="0.2">
      <c r="B89" s="431"/>
      <c r="C89" s="432"/>
      <c r="D89" s="433"/>
      <c r="E89" s="427"/>
      <c r="F89" s="435"/>
      <c r="G89" s="437"/>
      <c r="H89" s="103" t="s">
        <v>36</v>
      </c>
      <c r="I89" s="420"/>
      <c r="J89" s="420"/>
      <c r="K89" s="103" t="s">
        <v>84</v>
      </c>
      <c r="L89" s="420"/>
      <c r="M89" s="420"/>
      <c r="N89" s="420"/>
      <c r="O89" s="420"/>
      <c r="P89" s="426"/>
      <c r="Q89" s="420"/>
      <c r="R89" s="420"/>
      <c r="S89" s="422"/>
      <c r="T89" s="104">
        <v>200</v>
      </c>
      <c r="U89" s="105" t="s">
        <v>45</v>
      </c>
      <c r="V89" s="106"/>
      <c r="W89" s="107"/>
      <c r="X89" s="424"/>
      <c r="Y89" s="424"/>
      <c r="Z89" s="424"/>
      <c r="AA89" s="409"/>
      <c r="AB89" s="411"/>
      <c r="AC89" s="413"/>
      <c r="AD89" s="413"/>
      <c r="AE89" s="413"/>
    </row>
    <row r="90" spans="2:32" ht="75" x14ac:dyDescent="0.2">
      <c r="B90" s="119" t="s">
        <v>211</v>
      </c>
      <c r="C90" s="109"/>
      <c r="D90" s="107"/>
      <c r="E90" s="427" t="s">
        <v>242</v>
      </c>
      <c r="F90" s="231" t="s">
        <v>49</v>
      </c>
      <c r="G90" s="202" t="s">
        <v>96</v>
      </c>
      <c r="H90" s="103" t="s">
        <v>36</v>
      </c>
      <c r="I90" s="103" t="s">
        <v>36</v>
      </c>
      <c r="J90" s="103" t="s">
        <v>50</v>
      </c>
      <c r="K90" s="103" t="s">
        <v>100</v>
      </c>
      <c r="L90" s="113" t="s">
        <v>38</v>
      </c>
      <c r="M90" s="276" t="s">
        <v>305</v>
      </c>
      <c r="N90" s="113" t="s">
        <v>39</v>
      </c>
      <c r="O90" s="113">
        <v>85</v>
      </c>
      <c r="P90" s="196">
        <v>1</v>
      </c>
      <c r="Q90" s="113" t="s">
        <v>39</v>
      </c>
      <c r="R90" s="113" t="s">
        <v>39</v>
      </c>
      <c r="S90" s="113" t="s">
        <v>40</v>
      </c>
      <c r="T90" s="104">
        <v>2</v>
      </c>
      <c r="U90" s="105" t="s">
        <v>69</v>
      </c>
      <c r="V90" s="106"/>
      <c r="W90" s="107"/>
      <c r="X90" s="115"/>
      <c r="Y90" s="115"/>
      <c r="Z90" s="115"/>
      <c r="AA90" s="116">
        <v>1</v>
      </c>
      <c r="AB90" s="253" t="s">
        <v>48</v>
      </c>
      <c r="AC90" s="116"/>
      <c r="AD90" s="117" t="s">
        <v>87</v>
      </c>
      <c r="AE90" s="118"/>
    </row>
    <row r="91" spans="2:32" ht="57" thickBot="1" x14ac:dyDescent="0.25">
      <c r="B91" s="124" t="s">
        <v>211</v>
      </c>
      <c r="C91" s="125"/>
      <c r="D91" s="132"/>
      <c r="E91" s="427"/>
      <c r="F91" s="232" t="s">
        <v>85</v>
      </c>
      <c r="G91" s="203" t="s">
        <v>95</v>
      </c>
      <c r="H91" s="127" t="s">
        <v>36</v>
      </c>
      <c r="I91" s="127" t="s">
        <v>36</v>
      </c>
      <c r="J91" s="127" t="s">
        <v>52</v>
      </c>
      <c r="K91" s="127" t="s">
        <v>86</v>
      </c>
      <c r="L91" s="128" t="s">
        <v>38</v>
      </c>
      <c r="M91" s="276" t="s">
        <v>304</v>
      </c>
      <c r="N91" s="128" t="s">
        <v>39</v>
      </c>
      <c r="O91" s="128">
        <v>85</v>
      </c>
      <c r="P91" s="197">
        <v>1</v>
      </c>
      <c r="Q91" s="128" t="s">
        <v>39</v>
      </c>
      <c r="R91" s="128" t="s">
        <v>39</v>
      </c>
      <c r="S91" s="128" t="s">
        <v>40</v>
      </c>
      <c r="T91" s="129">
        <v>200</v>
      </c>
      <c r="U91" s="130" t="s">
        <v>45</v>
      </c>
      <c r="V91" s="131"/>
      <c r="W91" s="132"/>
      <c r="X91" s="121"/>
      <c r="Y91" s="121"/>
      <c r="Z91" s="121"/>
      <c r="AA91" s="122">
        <v>2</v>
      </c>
      <c r="AB91" s="254" t="s">
        <v>42</v>
      </c>
      <c r="AC91" s="122"/>
      <c r="AD91" s="123" t="s">
        <v>43</v>
      </c>
      <c r="AE91" s="138"/>
    </row>
    <row r="92" spans="2:32" ht="75" x14ac:dyDescent="0.2">
      <c r="B92" s="139" t="s">
        <v>211</v>
      </c>
      <c r="C92" s="163"/>
      <c r="D92" s="166"/>
      <c r="E92" s="116" t="s">
        <v>242</v>
      </c>
      <c r="F92" s="144" t="s">
        <v>35</v>
      </c>
      <c r="G92" s="201" t="s">
        <v>97</v>
      </c>
      <c r="H92" s="98" t="s">
        <v>36</v>
      </c>
      <c r="I92" s="98" t="s">
        <v>36</v>
      </c>
      <c r="J92" s="98"/>
      <c r="K92" s="136" t="s">
        <v>98</v>
      </c>
      <c r="L92" s="136" t="s">
        <v>38</v>
      </c>
      <c r="M92" s="136" t="s">
        <v>99</v>
      </c>
      <c r="N92" s="136" t="s">
        <v>39</v>
      </c>
      <c r="O92" s="136">
        <v>30</v>
      </c>
      <c r="P92" s="199">
        <v>67216</v>
      </c>
      <c r="Q92" s="136" t="s">
        <v>39</v>
      </c>
      <c r="R92" s="136" t="s">
        <v>39</v>
      </c>
      <c r="S92" s="164" t="s">
        <v>40</v>
      </c>
      <c r="T92" s="145">
        <v>10</v>
      </c>
      <c r="U92" s="146" t="s">
        <v>41</v>
      </c>
      <c r="V92" s="165"/>
      <c r="W92" s="166"/>
      <c r="X92" s="147"/>
      <c r="Y92" s="147"/>
      <c r="Z92" s="147"/>
      <c r="AA92" s="148">
        <v>2</v>
      </c>
      <c r="AB92" s="257" t="s">
        <v>48</v>
      </c>
      <c r="AC92" s="149"/>
      <c r="AD92" s="149" t="s">
        <v>43</v>
      </c>
      <c r="AE92" s="149"/>
    </row>
    <row r="93" spans="2:32" ht="75.75" thickBot="1" x14ac:dyDescent="0.25">
      <c r="B93" s="154" t="s">
        <v>211</v>
      </c>
      <c r="C93" s="125"/>
      <c r="D93" s="132"/>
      <c r="E93" s="116" t="s">
        <v>242</v>
      </c>
      <c r="F93" s="128" t="s">
        <v>49</v>
      </c>
      <c r="G93" s="203" t="s">
        <v>97</v>
      </c>
      <c r="H93" s="127" t="s">
        <v>36</v>
      </c>
      <c r="I93" s="127" t="s">
        <v>36</v>
      </c>
      <c r="J93" s="127" t="s">
        <v>50</v>
      </c>
      <c r="K93" s="167" t="s">
        <v>100</v>
      </c>
      <c r="L93" s="155" t="s">
        <v>38</v>
      </c>
      <c r="M93" s="155" t="s">
        <v>91</v>
      </c>
      <c r="N93" s="155" t="s">
        <v>39</v>
      </c>
      <c r="O93" s="155">
        <v>85</v>
      </c>
      <c r="P93" s="200">
        <v>529</v>
      </c>
      <c r="Q93" s="155" t="s">
        <v>39</v>
      </c>
      <c r="R93" s="155" t="s">
        <v>39</v>
      </c>
      <c r="S93" s="155" t="s">
        <v>40</v>
      </c>
      <c r="T93" s="168">
        <v>2</v>
      </c>
      <c r="U93" s="156" t="s">
        <v>69</v>
      </c>
      <c r="V93" s="131"/>
      <c r="W93" s="132"/>
      <c r="X93" s="169"/>
      <c r="Y93" s="169"/>
      <c r="Z93" s="169"/>
      <c r="AA93" s="170">
        <v>1</v>
      </c>
      <c r="AB93" s="258" t="s">
        <v>48</v>
      </c>
      <c r="AC93" s="170"/>
      <c r="AD93" s="171" t="s">
        <v>87</v>
      </c>
      <c r="AE93" s="172"/>
    </row>
    <row r="94" spans="2:32" ht="131.25" x14ac:dyDescent="0.2">
      <c r="B94" s="139" t="s">
        <v>211</v>
      </c>
      <c r="C94" s="140"/>
      <c r="D94" s="102"/>
      <c r="E94" s="116" t="s">
        <v>243</v>
      </c>
      <c r="F94" s="144" t="s">
        <v>53</v>
      </c>
      <c r="G94" s="201" t="s">
        <v>101</v>
      </c>
      <c r="H94" s="98" t="s">
        <v>36</v>
      </c>
      <c r="I94" s="98" t="s">
        <v>36</v>
      </c>
      <c r="J94" s="98"/>
      <c r="K94" s="98" t="s">
        <v>102</v>
      </c>
      <c r="L94" s="98" t="s">
        <v>38</v>
      </c>
      <c r="M94" s="98">
        <v>10.3</v>
      </c>
      <c r="N94" s="98" t="s">
        <v>39</v>
      </c>
      <c r="O94" s="98">
        <v>85</v>
      </c>
      <c r="P94" s="201">
        <v>1</v>
      </c>
      <c r="Q94" s="98" t="s">
        <v>103</v>
      </c>
      <c r="R94" s="98">
        <v>1E-3</v>
      </c>
      <c r="S94" s="98" t="s">
        <v>40</v>
      </c>
      <c r="T94" s="173">
        <v>1E-3</v>
      </c>
      <c r="U94" s="174" t="s">
        <v>41</v>
      </c>
      <c r="V94" s="101"/>
      <c r="W94" s="102"/>
      <c r="X94" s="147"/>
      <c r="Y94" s="147"/>
      <c r="Z94" s="147"/>
      <c r="AA94" s="148">
        <v>3</v>
      </c>
      <c r="AB94" s="148" t="s">
        <v>48</v>
      </c>
      <c r="AC94" s="148"/>
      <c r="AD94" s="149" t="s">
        <v>104</v>
      </c>
      <c r="AE94" s="149"/>
    </row>
    <row r="95" spans="2:32" ht="131.25" x14ac:dyDescent="0.2">
      <c r="B95" s="119" t="s">
        <v>211</v>
      </c>
      <c r="C95" s="109"/>
      <c r="D95" s="107"/>
      <c r="E95" s="116" t="s">
        <v>243</v>
      </c>
      <c r="F95" s="231" t="s">
        <v>53</v>
      </c>
      <c r="G95" s="210" t="s">
        <v>105</v>
      </c>
      <c r="H95" s="103" t="s">
        <v>36</v>
      </c>
      <c r="I95" s="103" t="s">
        <v>36</v>
      </c>
      <c r="J95" s="103"/>
      <c r="K95" s="103" t="s">
        <v>102</v>
      </c>
      <c r="L95" s="103" t="s">
        <v>38</v>
      </c>
      <c r="M95" s="103">
        <v>10.3</v>
      </c>
      <c r="N95" s="103" t="s">
        <v>39</v>
      </c>
      <c r="O95" s="103">
        <v>85</v>
      </c>
      <c r="P95" s="202">
        <v>1</v>
      </c>
      <c r="Q95" s="103" t="s">
        <v>103</v>
      </c>
      <c r="R95" s="103">
        <v>1E-3</v>
      </c>
      <c r="S95" s="103" t="s">
        <v>40</v>
      </c>
      <c r="T95" s="175">
        <v>1E-3</v>
      </c>
      <c r="U95" s="176" t="s">
        <v>41</v>
      </c>
      <c r="V95" s="106"/>
      <c r="W95" s="107"/>
      <c r="X95" s="115"/>
      <c r="Y95" s="115"/>
      <c r="Z95" s="115"/>
      <c r="AA95" s="116">
        <v>3</v>
      </c>
      <c r="AB95" s="116" t="s">
        <v>48</v>
      </c>
      <c r="AC95" s="116"/>
      <c r="AD95" s="117" t="s">
        <v>104</v>
      </c>
      <c r="AE95" s="117"/>
    </row>
    <row r="96" spans="2:32" ht="131.25" x14ac:dyDescent="0.2">
      <c r="B96" s="119" t="s">
        <v>211</v>
      </c>
      <c r="C96" s="109"/>
      <c r="D96" s="107"/>
      <c r="E96" s="116" t="s">
        <v>243</v>
      </c>
      <c r="F96" s="231" t="s">
        <v>53</v>
      </c>
      <c r="G96" s="210" t="s">
        <v>106</v>
      </c>
      <c r="H96" s="103" t="s">
        <v>36</v>
      </c>
      <c r="I96" s="103" t="s">
        <v>36</v>
      </c>
      <c r="J96" s="103"/>
      <c r="K96" s="103" t="s">
        <v>102</v>
      </c>
      <c r="L96" s="103" t="s">
        <v>38</v>
      </c>
      <c r="M96" s="103">
        <v>10.3</v>
      </c>
      <c r="N96" s="103" t="s">
        <v>39</v>
      </c>
      <c r="O96" s="103">
        <v>85</v>
      </c>
      <c r="P96" s="202">
        <v>1</v>
      </c>
      <c r="Q96" s="103" t="s">
        <v>103</v>
      </c>
      <c r="R96" s="103">
        <v>1E-3</v>
      </c>
      <c r="S96" s="103" t="s">
        <v>40</v>
      </c>
      <c r="T96" s="175">
        <v>1E-3</v>
      </c>
      <c r="U96" s="176" t="s">
        <v>41</v>
      </c>
      <c r="V96" s="106"/>
      <c r="W96" s="107"/>
      <c r="X96" s="115"/>
      <c r="Y96" s="115"/>
      <c r="Z96" s="115"/>
      <c r="AA96" s="116">
        <v>3</v>
      </c>
      <c r="AB96" s="116" t="s">
        <v>48</v>
      </c>
      <c r="AC96" s="116"/>
      <c r="AD96" s="117" t="s">
        <v>104</v>
      </c>
      <c r="AE96" s="117"/>
    </row>
    <row r="97" spans="2:31" ht="132" thickBot="1" x14ac:dyDescent="0.25">
      <c r="B97" s="124" t="s">
        <v>211</v>
      </c>
      <c r="C97" s="125"/>
      <c r="D97" s="132"/>
      <c r="E97" s="116" t="s">
        <v>243</v>
      </c>
      <c r="F97" s="232" t="s">
        <v>53</v>
      </c>
      <c r="G97" s="209" t="s">
        <v>107</v>
      </c>
      <c r="H97" s="127" t="s">
        <v>36</v>
      </c>
      <c r="I97" s="127" t="s">
        <v>36</v>
      </c>
      <c r="J97" s="127"/>
      <c r="K97" s="127" t="s">
        <v>102</v>
      </c>
      <c r="L97" s="127" t="s">
        <v>38</v>
      </c>
      <c r="M97" s="127">
        <v>10.3</v>
      </c>
      <c r="N97" s="127" t="s">
        <v>39</v>
      </c>
      <c r="O97" s="127">
        <v>85</v>
      </c>
      <c r="P97" s="203">
        <v>1</v>
      </c>
      <c r="Q97" s="127" t="s">
        <v>103</v>
      </c>
      <c r="R97" s="127">
        <v>1E-3</v>
      </c>
      <c r="S97" s="127" t="s">
        <v>40</v>
      </c>
      <c r="T97" s="177">
        <v>1E-3</v>
      </c>
      <c r="U97" s="178" t="s">
        <v>41</v>
      </c>
      <c r="V97" s="131"/>
      <c r="W97" s="132"/>
      <c r="X97" s="160"/>
      <c r="Y97" s="160"/>
      <c r="Z97" s="160"/>
      <c r="AA97" s="133">
        <v>3</v>
      </c>
      <c r="AB97" s="133" t="s">
        <v>48</v>
      </c>
      <c r="AC97" s="133"/>
      <c r="AD97" s="134" t="s">
        <v>104</v>
      </c>
      <c r="AE97" s="134"/>
    </row>
    <row r="98" spans="2:31" ht="94.5" thickBot="1" x14ac:dyDescent="0.25">
      <c r="B98" s="139" t="s">
        <v>211</v>
      </c>
      <c r="C98" s="140"/>
      <c r="D98" s="102"/>
      <c r="E98" s="116" t="s">
        <v>243</v>
      </c>
      <c r="F98" s="144" t="s">
        <v>108</v>
      </c>
      <c r="G98" s="201" t="s">
        <v>230</v>
      </c>
      <c r="H98" s="179" t="s">
        <v>109</v>
      </c>
      <c r="I98" s="98" t="s">
        <v>36</v>
      </c>
      <c r="J98" s="98"/>
      <c r="K98" s="98" t="s">
        <v>110</v>
      </c>
      <c r="L98" s="144" t="s">
        <v>38</v>
      </c>
      <c r="M98" s="144" t="s">
        <v>39</v>
      </c>
      <c r="N98" s="144" t="s">
        <v>111</v>
      </c>
      <c r="O98" s="144">
        <v>85</v>
      </c>
      <c r="P98" s="204" t="s">
        <v>112</v>
      </c>
      <c r="Q98" s="144" t="s">
        <v>39</v>
      </c>
      <c r="R98" s="144">
        <v>1E-3</v>
      </c>
      <c r="S98" s="144" t="s">
        <v>40</v>
      </c>
      <c r="T98" s="173">
        <v>1E-3</v>
      </c>
      <c r="U98" s="174" t="s">
        <v>41</v>
      </c>
      <c r="V98" s="101"/>
      <c r="W98" s="102"/>
      <c r="X98" s="147"/>
      <c r="Y98" s="147"/>
      <c r="Z98" s="147"/>
      <c r="AA98" s="148">
        <v>1</v>
      </c>
      <c r="AB98" s="148" t="s">
        <v>113</v>
      </c>
      <c r="AC98" s="148"/>
      <c r="AD98" s="149" t="s">
        <v>87</v>
      </c>
      <c r="AE98" s="150"/>
    </row>
    <row r="99" spans="2:31" ht="93.75" x14ac:dyDescent="0.2">
      <c r="B99" s="139" t="s">
        <v>211</v>
      </c>
      <c r="C99" s="140"/>
      <c r="D99" s="102"/>
      <c r="E99" s="116" t="s">
        <v>243</v>
      </c>
      <c r="F99" s="144" t="s">
        <v>108</v>
      </c>
      <c r="G99" s="201" t="s">
        <v>227</v>
      </c>
      <c r="H99" s="179" t="s">
        <v>109</v>
      </c>
      <c r="I99" s="98" t="s">
        <v>36</v>
      </c>
      <c r="J99" s="98"/>
      <c r="K99" s="98" t="s">
        <v>110</v>
      </c>
      <c r="L99" s="144" t="s">
        <v>38</v>
      </c>
      <c r="M99" s="144" t="s">
        <v>39</v>
      </c>
      <c r="N99" s="144" t="s">
        <v>111</v>
      </c>
      <c r="O99" s="144">
        <v>85</v>
      </c>
      <c r="P99" s="204" t="s">
        <v>112</v>
      </c>
      <c r="Q99" s="144" t="s">
        <v>39</v>
      </c>
      <c r="R99" s="144">
        <v>1E-3</v>
      </c>
      <c r="S99" s="144" t="s">
        <v>40</v>
      </c>
      <c r="T99" s="173">
        <v>1E-3</v>
      </c>
      <c r="U99" s="174" t="s">
        <v>41</v>
      </c>
      <c r="V99" s="101"/>
      <c r="W99" s="102"/>
      <c r="X99" s="147"/>
      <c r="Y99" s="147"/>
      <c r="Z99" s="147"/>
      <c r="AA99" s="148">
        <v>1</v>
      </c>
      <c r="AB99" s="148" t="s">
        <v>113</v>
      </c>
      <c r="AC99" s="148"/>
      <c r="AD99" s="149" t="s">
        <v>87</v>
      </c>
      <c r="AE99" s="150"/>
    </row>
    <row r="100" spans="2:31" ht="93.75" x14ac:dyDescent="0.2">
      <c r="B100" s="119" t="s">
        <v>211</v>
      </c>
      <c r="C100" s="109"/>
      <c r="D100" s="107"/>
      <c r="E100" s="116" t="s">
        <v>243</v>
      </c>
      <c r="F100" s="231" t="s">
        <v>108</v>
      </c>
      <c r="G100" s="210" t="s">
        <v>226</v>
      </c>
      <c r="H100" s="180" t="s">
        <v>109</v>
      </c>
      <c r="I100" s="103" t="s">
        <v>36</v>
      </c>
      <c r="J100" s="103"/>
      <c r="K100" s="103" t="s">
        <v>110</v>
      </c>
      <c r="L100" s="113" t="s">
        <v>38</v>
      </c>
      <c r="M100" s="113" t="s">
        <v>39</v>
      </c>
      <c r="N100" s="113" t="s">
        <v>111</v>
      </c>
      <c r="O100" s="113">
        <v>85</v>
      </c>
      <c r="P100" s="196" t="s">
        <v>112</v>
      </c>
      <c r="Q100" s="113" t="s">
        <v>39</v>
      </c>
      <c r="R100" s="113">
        <v>1E-3</v>
      </c>
      <c r="S100" s="113" t="s">
        <v>40</v>
      </c>
      <c r="T100" s="175">
        <v>1E-3</v>
      </c>
      <c r="U100" s="181" t="s">
        <v>41</v>
      </c>
      <c r="V100" s="106"/>
      <c r="W100" s="107"/>
      <c r="X100" s="115"/>
      <c r="Y100" s="115"/>
      <c r="Z100" s="115"/>
      <c r="AA100" s="116">
        <v>1</v>
      </c>
      <c r="AB100" s="116" t="s">
        <v>113</v>
      </c>
      <c r="AC100" s="116"/>
      <c r="AD100" s="117" t="s">
        <v>87</v>
      </c>
      <c r="AE100" s="118"/>
    </row>
    <row r="101" spans="2:31" ht="93.75" x14ac:dyDescent="0.2">
      <c r="B101" s="119" t="s">
        <v>211</v>
      </c>
      <c r="C101" s="109"/>
      <c r="D101" s="107"/>
      <c r="E101" s="116" t="s">
        <v>243</v>
      </c>
      <c r="F101" s="231" t="s">
        <v>108</v>
      </c>
      <c r="G101" s="210" t="s">
        <v>225</v>
      </c>
      <c r="H101" s="180" t="s">
        <v>109</v>
      </c>
      <c r="I101" s="103" t="s">
        <v>36</v>
      </c>
      <c r="J101" s="103"/>
      <c r="K101" s="103" t="s">
        <v>110</v>
      </c>
      <c r="L101" s="113" t="s">
        <v>38</v>
      </c>
      <c r="M101" s="113" t="s">
        <v>39</v>
      </c>
      <c r="N101" s="113" t="s">
        <v>111</v>
      </c>
      <c r="O101" s="113">
        <v>85</v>
      </c>
      <c r="P101" s="196" t="s">
        <v>112</v>
      </c>
      <c r="Q101" s="113" t="s">
        <v>39</v>
      </c>
      <c r="R101" s="113">
        <v>1E-3</v>
      </c>
      <c r="S101" s="113" t="s">
        <v>40</v>
      </c>
      <c r="T101" s="175">
        <v>1E-3</v>
      </c>
      <c r="U101" s="181" t="s">
        <v>41</v>
      </c>
      <c r="V101" s="106"/>
      <c r="W101" s="107"/>
      <c r="X101" s="115"/>
      <c r="Y101" s="115"/>
      <c r="Z101" s="115"/>
      <c r="AA101" s="116">
        <v>1</v>
      </c>
      <c r="AB101" s="116" t="s">
        <v>113</v>
      </c>
      <c r="AC101" s="116"/>
      <c r="AD101" s="117" t="s">
        <v>87</v>
      </c>
      <c r="AE101" s="118"/>
    </row>
    <row r="102" spans="2:31" ht="93.75" x14ac:dyDescent="0.2">
      <c r="B102" s="119" t="s">
        <v>211</v>
      </c>
      <c r="C102" s="109"/>
      <c r="D102" s="107"/>
      <c r="E102" s="116" t="s">
        <v>243</v>
      </c>
      <c r="F102" s="231" t="s">
        <v>108</v>
      </c>
      <c r="G102" s="210" t="s">
        <v>224</v>
      </c>
      <c r="H102" s="180" t="s">
        <v>109</v>
      </c>
      <c r="I102" s="103" t="s">
        <v>36</v>
      </c>
      <c r="J102" s="103"/>
      <c r="K102" s="103" t="s">
        <v>110</v>
      </c>
      <c r="L102" s="113" t="s">
        <v>38</v>
      </c>
      <c r="M102" s="113" t="s">
        <v>39</v>
      </c>
      <c r="N102" s="113" t="s">
        <v>111</v>
      </c>
      <c r="O102" s="113">
        <v>85</v>
      </c>
      <c r="P102" s="196" t="s">
        <v>112</v>
      </c>
      <c r="Q102" s="113" t="s">
        <v>39</v>
      </c>
      <c r="R102" s="113">
        <v>1E-3</v>
      </c>
      <c r="S102" s="113" t="s">
        <v>40</v>
      </c>
      <c r="T102" s="175">
        <v>1E-3</v>
      </c>
      <c r="U102" s="181" t="s">
        <v>41</v>
      </c>
      <c r="V102" s="106"/>
      <c r="W102" s="107"/>
      <c r="X102" s="115"/>
      <c r="Y102" s="115"/>
      <c r="Z102" s="115"/>
      <c r="AA102" s="116">
        <v>1</v>
      </c>
      <c r="AB102" s="116" t="s">
        <v>113</v>
      </c>
      <c r="AC102" s="116"/>
      <c r="AD102" s="117" t="s">
        <v>87</v>
      </c>
      <c r="AE102" s="118"/>
    </row>
    <row r="103" spans="2:31" ht="93.75" x14ac:dyDescent="0.2">
      <c r="B103" s="119" t="s">
        <v>211</v>
      </c>
      <c r="C103" s="109"/>
      <c r="D103" s="107"/>
      <c r="E103" s="116" t="s">
        <v>243</v>
      </c>
      <c r="F103" s="231" t="s">
        <v>108</v>
      </c>
      <c r="G103" s="210" t="s">
        <v>223</v>
      </c>
      <c r="H103" s="180" t="s">
        <v>109</v>
      </c>
      <c r="I103" s="103" t="s">
        <v>36</v>
      </c>
      <c r="J103" s="103"/>
      <c r="K103" s="103" t="s">
        <v>110</v>
      </c>
      <c r="L103" s="113" t="s">
        <v>38</v>
      </c>
      <c r="M103" s="113" t="s">
        <v>39</v>
      </c>
      <c r="N103" s="113" t="s">
        <v>114</v>
      </c>
      <c r="O103" s="113">
        <v>85</v>
      </c>
      <c r="P103" s="196" t="s">
        <v>112</v>
      </c>
      <c r="Q103" s="113" t="s">
        <v>39</v>
      </c>
      <c r="R103" s="113">
        <v>1E-3</v>
      </c>
      <c r="S103" s="113" t="s">
        <v>40</v>
      </c>
      <c r="T103" s="175">
        <v>1E-3</v>
      </c>
      <c r="U103" s="181" t="s">
        <v>41</v>
      </c>
      <c r="V103" s="106"/>
      <c r="W103" s="107"/>
      <c r="X103" s="115"/>
      <c r="Y103" s="115"/>
      <c r="Z103" s="115"/>
      <c r="AA103" s="116">
        <v>1</v>
      </c>
      <c r="AB103" s="116" t="s">
        <v>113</v>
      </c>
      <c r="AC103" s="116"/>
      <c r="AD103" s="117" t="s">
        <v>43</v>
      </c>
      <c r="AE103" s="118"/>
    </row>
    <row r="104" spans="2:31" ht="93.75" x14ac:dyDescent="0.2">
      <c r="B104" s="119" t="s">
        <v>211</v>
      </c>
      <c r="C104" s="109"/>
      <c r="D104" s="107"/>
      <c r="E104" s="116" t="s">
        <v>243</v>
      </c>
      <c r="F104" s="231" t="s">
        <v>108</v>
      </c>
      <c r="G104" s="210" t="s">
        <v>222</v>
      </c>
      <c r="H104" s="180" t="s">
        <v>109</v>
      </c>
      <c r="I104" s="103" t="s">
        <v>36</v>
      </c>
      <c r="J104" s="103"/>
      <c r="K104" s="103" t="s">
        <v>110</v>
      </c>
      <c r="L104" s="113" t="s">
        <v>38</v>
      </c>
      <c r="M104" s="113" t="s">
        <v>39</v>
      </c>
      <c r="N104" s="113" t="s">
        <v>111</v>
      </c>
      <c r="O104" s="113">
        <v>85</v>
      </c>
      <c r="P104" s="196" t="s">
        <v>112</v>
      </c>
      <c r="Q104" s="113" t="s">
        <v>39</v>
      </c>
      <c r="R104" s="113">
        <v>1E-3</v>
      </c>
      <c r="S104" s="113" t="s">
        <v>40</v>
      </c>
      <c r="T104" s="175">
        <v>1E-3</v>
      </c>
      <c r="U104" s="181" t="s">
        <v>41</v>
      </c>
      <c r="V104" s="106"/>
      <c r="W104" s="107"/>
      <c r="X104" s="115"/>
      <c r="Y104" s="115"/>
      <c r="Z104" s="115"/>
      <c r="AA104" s="116">
        <v>1</v>
      </c>
      <c r="AB104" s="116" t="s">
        <v>113</v>
      </c>
      <c r="AC104" s="116"/>
      <c r="AD104" s="117" t="s">
        <v>87</v>
      </c>
      <c r="AE104" s="118"/>
    </row>
    <row r="105" spans="2:31" ht="93.75" x14ac:dyDescent="0.2">
      <c r="B105" s="119" t="s">
        <v>211</v>
      </c>
      <c r="C105" s="109"/>
      <c r="D105" s="107"/>
      <c r="E105" s="116" t="s">
        <v>243</v>
      </c>
      <c r="F105" s="231" t="s">
        <v>108</v>
      </c>
      <c r="G105" s="210" t="s">
        <v>221</v>
      </c>
      <c r="H105" s="180" t="s">
        <v>109</v>
      </c>
      <c r="I105" s="103" t="s">
        <v>36</v>
      </c>
      <c r="J105" s="103"/>
      <c r="K105" s="103" t="s">
        <v>110</v>
      </c>
      <c r="L105" s="113" t="s">
        <v>38</v>
      </c>
      <c r="M105" s="113" t="s">
        <v>39</v>
      </c>
      <c r="N105" s="113" t="s">
        <v>111</v>
      </c>
      <c r="O105" s="113">
        <v>85</v>
      </c>
      <c r="P105" s="196" t="s">
        <v>112</v>
      </c>
      <c r="Q105" s="113" t="s">
        <v>39</v>
      </c>
      <c r="R105" s="113">
        <v>1E-3</v>
      </c>
      <c r="S105" s="113" t="s">
        <v>40</v>
      </c>
      <c r="T105" s="175">
        <v>1E-3</v>
      </c>
      <c r="U105" s="181" t="s">
        <v>41</v>
      </c>
      <c r="V105" s="106"/>
      <c r="W105" s="107"/>
      <c r="X105" s="115"/>
      <c r="Y105" s="115"/>
      <c r="Z105" s="115"/>
      <c r="AA105" s="116">
        <v>1</v>
      </c>
      <c r="AB105" s="116" t="s">
        <v>113</v>
      </c>
      <c r="AC105" s="116"/>
      <c r="AD105" s="117" t="s">
        <v>87</v>
      </c>
      <c r="AE105" s="118"/>
    </row>
    <row r="106" spans="2:31" ht="93.75" x14ac:dyDescent="0.2">
      <c r="B106" s="119" t="s">
        <v>211</v>
      </c>
      <c r="C106" s="109"/>
      <c r="D106" s="107"/>
      <c r="E106" s="116" t="s">
        <v>243</v>
      </c>
      <c r="F106" s="231" t="s">
        <v>108</v>
      </c>
      <c r="G106" s="210" t="s">
        <v>220</v>
      </c>
      <c r="H106" s="180" t="s">
        <v>109</v>
      </c>
      <c r="I106" s="103" t="s">
        <v>36</v>
      </c>
      <c r="J106" s="103"/>
      <c r="K106" s="103" t="s">
        <v>110</v>
      </c>
      <c r="L106" s="113" t="s">
        <v>38</v>
      </c>
      <c r="M106" s="113" t="s">
        <v>39</v>
      </c>
      <c r="N106" s="113" t="s">
        <v>111</v>
      </c>
      <c r="O106" s="113">
        <v>85</v>
      </c>
      <c r="P106" s="196" t="s">
        <v>112</v>
      </c>
      <c r="Q106" s="113" t="s">
        <v>39</v>
      </c>
      <c r="R106" s="113">
        <v>1E-3</v>
      </c>
      <c r="S106" s="113" t="s">
        <v>40</v>
      </c>
      <c r="T106" s="175">
        <v>1E-3</v>
      </c>
      <c r="U106" s="181" t="s">
        <v>41</v>
      </c>
      <c r="V106" s="106"/>
      <c r="W106" s="107"/>
      <c r="X106" s="115"/>
      <c r="Y106" s="115"/>
      <c r="Z106" s="115"/>
      <c r="AA106" s="116">
        <v>1</v>
      </c>
      <c r="AB106" s="116" t="s">
        <v>113</v>
      </c>
      <c r="AC106" s="116"/>
      <c r="AD106" s="117" t="s">
        <v>43</v>
      </c>
      <c r="AE106" s="118"/>
    </row>
    <row r="107" spans="2:31" ht="93.75" x14ac:dyDescent="0.2">
      <c r="B107" s="119" t="s">
        <v>211</v>
      </c>
      <c r="C107" s="109"/>
      <c r="D107" s="107"/>
      <c r="E107" s="116" t="s">
        <v>243</v>
      </c>
      <c r="F107" s="231" t="s">
        <v>108</v>
      </c>
      <c r="G107" s="210" t="s">
        <v>219</v>
      </c>
      <c r="H107" s="180" t="s">
        <v>109</v>
      </c>
      <c r="I107" s="103" t="s">
        <v>36</v>
      </c>
      <c r="J107" s="103"/>
      <c r="K107" s="103" t="s">
        <v>110</v>
      </c>
      <c r="L107" s="113" t="s">
        <v>38</v>
      </c>
      <c r="M107" s="113" t="s">
        <v>39</v>
      </c>
      <c r="N107" s="113" t="s">
        <v>114</v>
      </c>
      <c r="O107" s="113">
        <v>85</v>
      </c>
      <c r="P107" s="196" t="s">
        <v>112</v>
      </c>
      <c r="Q107" s="113" t="s">
        <v>39</v>
      </c>
      <c r="R107" s="113">
        <v>1E-3</v>
      </c>
      <c r="S107" s="113" t="s">
        <v>40</v>
      </c>
      <c r="T107" s="175">
        <v>1E-3</v>
      </c>
      <c r="U107" s="181" t="s">
        <v>41</v>
      </c>
      <c r="V107" s="106"/>
      <c r="W107" s="107"/>
      <c r="X107" s="115"/>
      <c r="Y107" s="115"/>
      <c r="Z107" s="115"/>
      <c r="AA107" s="116">
        <v>1</v>
      </c>
      <c r="AB107" s="116" t="s">
        <v>113</v>
      </c>
      <c r="AC107" s="116"/>
      <c r="AD107" s="117" t="s">
        <v>43</v>
      </c>
      <c r="AE107" s="118"/>
    </row>
    <row r="108" spans="2:31" ht="93.75" x14ac:dyDescent="0.2">
      <c r="B108" s="119" t="s">
        <v>232</v>
      </c>
      <c r="C108" s="109"/>
      <c r="D108" s="107"/>
      <c r="E108" s="116" t="s">
        <v>243</v>
      </c>
      <c r="F108" s="231" t="s">
        <v>108</v>
      </c>
      <c r="G108" s="210" t="s">
        <v>233</v>
      </c>
      <c r="H108" s="180" t="s">
        <v>109</v>
      </c>
      <c r="I108" s="103" t="s">
        <v>36</v>
      </c>
      <c r="J108" s="103"/>
      <c r="K108" s="103" t="s">
        <v>110</v>
      </c>
      <c r="L108" s="113" t="s">
        <v>38</v>
      </c>
      <c r="M108" s="113" t="s">
        <v>39</v>
      </c>
      <c r="N108" s="113" t="s">
        <v>111</v>
      </c>
      <c r="O108" s="113">
        <v>85</v>
      </c>
      <c r="P108" s="196" t="s">
        <v>112</v>
      </c>
      <c r="Q108" s="113" t="s">
        <v>39</v>
      </c>
      <c r="R108" s="113">
        <v>1E-3</v>
      </c>
      <c r="S108" s="113" t="s">
        <v>40</v>
      </c>
      <c r="T108" s="175">
        <v>1E-3</v>
      </c>
      <c r="U108" s="181" t="s">
        <v>41</v>
      </c>
      <c r="V108" s="106"/>
      <c r="W108" s="107"/>
      <c r="X108" s="115"/>
      <c r="Y108" s="115"/>
      <c r="Z108" s="115"/>
      <c r="AA108" s="116">
        <v>1</v>
      </c>
      <c r="AB108" s="116" t="s">
        <v>113</v>
      </c>
      <c r="AC108" s="116"/>
      <c r="AD108" s="117" t="s">
        <v>43</v>
      </c>
      <c r="AE108" s="118"/>
    </row>
    <row r="109" spans="2:31" ht="93.75" x14ac:dyDescent="0.2">
      <c r="B109" s="119" t="s">
        <v>232</v>
      </c>
      <c r="C109" s="109"/>
      <c r="D109" s="107"/>
      <c r="E109" s="116" t="s">
        <v>243</v>
      </c>
      <c r="F109" s="231" t="s">
        <v>108</v>
      </c>
      <c r="G109" s="210" t="s">
        <v>234</v>
      </c>
      <c r="H109" s="180" t="s">
        <v>109</v>
      </c>
      <c r="I109" s="103" t="s">
        <v>36</v>
      </c>
      <c r="J109" s="103"/>
      <c r="K109" s="103" t="s">
        <v>110</v>
      </c>
      <c r="L109" s="113" t="s">
        <v>38</v>
      </c>
      <c r="M109" s="113" t="s">
        <v>39</v>
      </c>
      <c r="N109" s="113" t="s">
        <v>111</v>
      </c>
      <c r="O109" s="113">
        <v>85</v>
      </c>
      <c r="P109" s="196" t="s">
        <v>112</v>
      </c>
      <c r="Q109" s="113" t="s">
        <v>39</v>
      </c>
      <c r="R109" s="113">
        <v>1E-3</v>
      </c>
      <c r="S109" s="113" t="s">
        <v>40</v>
      </c>
      <c r="T109" s="175">
        <v>1E-3</v>
      </c>
      <c r="U109" s="181" t="s">
        <v>41</v>
      </c>
      <c r="V109" s="106"/>
      <c r="W109" s="107"/>
      <c r="X109" s="115"/>
      <c r="Y109" s="115"/>
      <c r="Z109" s="115"/>
      <c r="AA109" s="116">
        <v>1</v>
      </c>
      <c r="AB109" s="116" t="s">
        <v>113</v>
      </c>
      <c r="AC109" s="116"/>
      <c r="AD109" s="117" t="s">
        <v>87</v>
      </c>
      <c r="AE109" s="118"/>
    </row>
    <row r="110" spans="2:31" ht="93.75" x14ac:dyDescent="0.2">
      <c r="B110" s="119" t="s">
        <v>232</v>
      </c>
      <c r="C110" s="109"/>
      <c r="D110" s="107"/>
      <c r="E110" s="116" t="s">
        <v>243</v>
      </c>
      <c r="F110" s="231" t="s">
        <v>108</v>
      </c>
      <c r="G110" s="210" t="s">
        <v>235</v>
      </c>
      <c r="H110" s="180" t="s">
        <v>109</v>
      </c>
      <c r="I110" s="103" t="s">
        <v>36</v>
      </c>
      <c r="J110" s="103"/>
      <c r="K110" s="103" t="s">
        <v>110</v>
      </c>
      <c r="L110" s="113" t="s">
        <v>38</v>
      </c>
      <c r="M110" s="113" t="s">
        <v>39</v>
      </c>
      <c r="N110" s="113" t="s">
        <v>111</v>
      </c>
      <c r="O110" s="113">
        <v>85</v>
      </c>
      <c r="P110" s="196" t="s">
        <v>112</v>
      </c>
      <c r="Q110" s="113" t="s">
        <v>39</v>
      </c>
      <c r="R110" s="113">
        <v>1E-3</v>
      </c>
      <c r="S110" s="113" t="s">
        <v>40</v>
      </c>
      <c r="T110" s="175">
        <v>1E-3</v>
      </c>
      <c r="U110" s="181" t="s">
        <v>41</v>
      </c>
      <c r="V110" s="106"/>
      <c r="W110" s="107"/>
      <c r="X110" s="115"/>
      <c r="Y110" s="115"/>
      <c r="Z110" s="115"/>
      <c r="AA110" s="116">
        <v>1</v>
      </c>
      <c r="AB110" s="116" t="s">
        <v>113</v>
      </c>
      <c r="AC110" s="116"/>
      <c r="AD110" s="117" t="s">
        <v>87</v>
      </c>
      <c r="AE110" s="118"/>
    </row>
    <row r="111" spans="2:31" ht="93.75" x14ac:dyDescent="0.2">
      <c r="B111" s="119" t="s">
        <v>231</v>
      </c>
      <c r="C111" s="109"/>
      <c r="D111" s="107"/>
      <c r="E111" s="116" t="s">
        <v>243</v>
      </c>
      <c r="F111" s="231" t="s">
        <v>108</v>
      </c>
      <c r="G111" s="210" t="s">
        <v>229</v>
      </c>
      <c r="H111" s="180" t="s">
        <v>109</v>
      </c>
      <c r="I111" s="103" t="s">
        <v>36</v>
      </c>
      <c r="J111" s="103"/>
      <c r="K111" s="103" t="s">
        <v>110</v>
      </c>
      <c r="L111" s="113" t="s">
        <v>38</v>
      </c>
      <c r="M111" s="113" t="s">
        <v>39</v>
      </c>
      <c r="N111" s="113" t="s">
        <v>114</v>
      </c>
      <c r="O111" s="113">
        <v>85</v>
      </c>
      <c r="P111" s="196" t="s">
        <v>112</v>
      </c>
      <c r="Q111" s="113" t="s">
        <v>39</v>
      </c>
      <c r="R111" s="113">
        <v>1E-3</v>
      </c>
      <c r="S111" s="113" t="s">
        <v>40</v>
      </c>
      <c r="T111" s="175">
        <v>1E-3</v>
      </c>
      <c r="U111" s="181" t="s">
        <v>41</v>
      </c>
      <c r="V111" s="106"/>
      <c r="W111" s="107"/>
      <c r="X111" s="115"/>
      <c r="Y111" s="115"/>
      <c r="Z111" s="115"/>
      <c r="AA111" s="116">
        <v>1</v>
      </c>
      <c r="AB111" s="116" t="s">
        <v>113</v>
      </c>
      <c r="AC111" s="116"/>
      <c r="AD111" s="117" t="s">
        <v>43</v>
      </c>
      <c r="AE111" s="118"/>
    </row>
    <row r="112" spans="2:31" ht="94.5" thickBot="1" x14ac:dyDescent="0.25">
      <c r="B112" s="119" t="s">
        <v>231</v>
      </c>
      <c r="C112" s="109"/>
      <c r="D112" s="107"/>
      <c r="E112" s="116" t="s">
        <v>243</v>
      </c>
      <c r="F112" s="231" t="s">
        <v>108</v>
      </c>
      <c r="G112" s="210" t="s">
        <v>228</v>
      </c>
      <c r="H112" s="180" t="s">
        <v>109</v>
      </c>
      <c r="I112" s="103" t="s">
        <v>36</v>
      </c>
      <c r="J112" s="103"/>
      <c r="K112" s="103" t="s">
        <v>110</v>
      </c>
      <c r="L112" s="113" t="s">
        <v>38</v>
      </c>
      <c r="M112" s="113" t="s">
        <v>39</v>
      </c>
      <c r="N112" s="113" t="s">
        <v>114</v>
      </c>
      <c r="O112" s="113">
        <v>85</v>
      </c>
      <c r="P112" s="196" t="s">
        <v>112</v>
      </c>
      <c r="Q112" s="113" t="s">
        <v>39</v>
      </c>
      <c r="R112" s="113">
        <v>1E-3</v>
      </c>
      <c r="S112" s="113" t="s">
        <v>40</v>
      </c>
      <c r="T112" s="175">
        <v>1E-3</v>
      </c>
      <c r="U112" s="181" t="s">
        <v>41</v>
      </c>
      <c r="V112" s="106"/>
      <c r="W112" s="107"/>
      <c r="X112" s="115"/>
      <c r="Y112" s="115"/>
      <c r="Z112" s="115"/>
      <c r="AA112" s="116">
        <v>1</v>
      </c>
      <c r="AB112" s="116" t="s">
        <v>113</v>
      </c>
      <c r="AC112" s="116"/>
      <c r="AD112" s="117" t="s">
        <v>43</v>
      </c>
      <c r="AE112" s="118"/>
    </row>
    <row r="113" spans="1:31" s="25" customFormat="1" ht="36.75" thickBot="1" x14ac:dyDescent="0.25">
      <c r="B113" s="182" t="s">
        <v>211</v>
      </c>
      <c r="C113" s="183"/>
      <c r="D113" s="190"/>
      <c r="E113" s="116" t="s">
        <v>243</v>
      </c>
      <c r="F113" s="233" t="s">
        <v>108</v>
      </c>
      <c r="G113" s="212" t="s">
        <v>115</v>
      </c>
      <c r="H113" s="184" t="s">
        <v>109</v>
      </c>
      <c r="I113" s="185" t="s">
        <v>36</v>
      </c>
      <c r="J113" s="185"/>
      <c r="K113" s="185" t="s">
        <v>116</v>
      </c>
      <c r="L113" s="186" t="s">
        <v>38</v>
      </c>
      <c r="M113" s="186" t="s">
        <v>39</v>
      </c>
      <c r="N113" s="186" t="s">
        <v>66</v>
      </c>
      <c r="O113" s="186">
        <v>85</v>
      </c>
      <c r="P113" s="205" t="s">
        <v>112</v>
      </c>
      <c r="Q113" s="186" t="s">
        <v>39</v>
      </c>
      <c r="R113" s="186">
        <v>1E-3</v>
      </c>
      <c r="S113" s="186" t="s">
        <v>40</v>
      </c>
      <c r="T113" s="187">
        <v>1E-3</v>
      </c>
      <c r="U113" s="188" t="s">
        <v>41</v>
      </c>
      <c r="V113" s="189"/>
      <c r="W113" s="190"/>
      <c r="X113" s="161"/>
      <c r="Y113" s="161"/>
      <c r="Z113" s="161"/>
      <c r="AA113" s="191">
        <v>3</v>
      </c>
      <c r="AB113" s="191" t="s">
        <v>113</v>
      </c>
      <c r="AC113" s="191"/>
      <c r="AD113" s="191"/>
      <c r="AE113" s="191"/>
    </row>
    <row r="114" spans="1:31" s="307" customFormat="1" ht="19.5" thickBot="1" x14ac:dyDescent="0.25">
      <c r="B114" s="313"/>
      <c r="C114" s="314"/>
      <c r="D114" s="311"/>
      <c r="E114" s="315"/>
      <c r="F114" s="316"/>
      <c r="G114" s="275"/>
      <c r="H114" s="317"/>
      <c r="I114" s="277"/>
      <c r="J114" s="277"/>
      <c r="K114" s="324" t="s">
        <v>9</v>
      </c>
      <c r="L114" s="324" t="s">
        <v>307</v>
      </c>
      <c r="M114" s="324" t="s">
        <v>11</v>
      </c>
      <c r="N114" s="324" t="s">
        <v>12</v>
      </c>
      <c r="O114" s="324" t="s">
        <v>13</v>
      </c>
      <c r="P114" s="428" t="s">
        <v>14</v>
      </c>
      <c r="Q114" s="324" t="s">
        <v>15</v>
      </c>
      <c r="R114" s="324" t="s">
        <v>16</v>
      </c>
      <c r="S114" s="324" t="s">
        <v>17</v>
      </c>
      <c r="T114" s="318"/>
      <c r="U114" s="319"/>
      <c r="V114" s="310"/>
      <c r="W114" s="311"/>
      <c r="X114" s="320"/>
      <c r="Y114" s="320"/>
      <c r="Z114" s="320"/>
      <c r="AA114" s="321"/>
      <c r="AB114" s="321"/>
      <c r="AC114" s="321"/>
      <c r="AD114" s="321"/>
      <c r="AE114" s="321"/>
    </row>
    <row r="115" spans="1:31" s="307" customFormat="1" ht="19.5" customHeight="1" thickBot="1" x14ac:dyDescent="0.25">
      <c r="B115" s="313"/>
      <c r="C115" s="314"/>
      <c r="D115" s="311"/>
      <c r="E115" s="315"/>
      <c r="F115" s="316"/>
      <c r="G115" s="275"/>
      <c r="H115" s="317"/>
      <c r="I115" s="277"/>
      <c r="J115" s="277"/>
      <c r="K115" s="326"/>
      <c r="L115" s="325"/>
      <c r="M115" s="325"/>
      <c r="N115" s="325"/>
      <c r="O115" s="325"/>
      <c r="P115" s="429"/>
      <c r="Q115" s="325"/>
      <c r="R115" s="325"/>
      <c r="S115" s="325"/>
      <c r="T115" s="318"/>
      <c r="U115" s="319"/>
      <c r="V115" s="310"/>
      <c r="W115" s="311"/>
      <c r="X115" s="320"/>
      <c r="Y115" s="320"/>
      <c r="Z115" s="320"/>
      <c r="AA115" s="321"/>
      <c r="AB115" s="321"/>
      <c r="AC115" s="321"/>
      <c r="AD115" s="321"/>
      <c r="AE115" s="321"/>
    </row>
    <row r="116" spans="1:31" ht="75" x14ac:dyDescent="0.25">
      <c r="B116" s="192" t="s">
        <v>211</v>
      </c>
      <c r="C116" s="140"/>
      <c r="D116" s="102"/>
      <c r="E116" s="116" t="s">
        <v>243</v>
      </c>
      <c r="F116" s="144" t="s">
        <v>117</v>
      </c>
      <c r="G116" s="201" t="s">
        <v>306</v>
      </c>
      <c r="H116" s="179" t="s">
        <v>109</v>
      </c>
      <c r="I116" s="98" t="s">
        <v>36</v>
      </c>
      <c r="J116" s="98"/>
      <c r="K116" s="323" t="s">
        <v>308</v>
      </c>
      <c r="L116" s="144" t="s">
        <v>39</v>
      </c>
      <c r="M116" s="144" t="s">
        <v>39</v>
      </c>
      <c r="N116" s="144" t="s">
        <v>39</v>
      </c>
      <c r="O116" s="144">
        <v>175</v>
      </c>
      <c r="P116" s="204" t="s">
        <v>39</v>
      </c>
      <c r="Q116" s="144" t="s">
        <v>66</v>
      </c>
      <c r="R116" s="144">
        <v>1E-3</v>
      </c>
      <c r="S116" s="322" t="s">
        <v>309</v>
      </c>
      <c r="T116" s="173">
        <v>1E-3</v>
      </c>
      <c r="U116" s="174" t="s">
        <v>41</v>
      </c>
      <c r="V116" s="101"/>
      <c r="W116" s="102"/>
      <c r="X116" s="148"/>
      <c r="Y116" s="148"/>
      <c r="Z116" s="148"/>
      <c r="AA116" s="148">
        <v>3</v>
      </c>
      <c r="AB116" s="148" t="s">
        <v>48</v>
      </c>
      <c r="AC116" s="148"/>
      <c r="AD116" s="148" t="s">
        <v>104</v>
      </c>
      <c r="AE116" s="148"/>
    </row>
    <row r="117" spans="1:31" ht="15.75" thickBot="1" x14ac:dyDescent="0.25">
      <c r="B117" s="31"/>
      <c r="C117" s="26"/>
      <c r="D117" s="29"/>
      <c r="E117" s="243"/>
      <c r="F117" s="28"/>
      <c r="G117" s="213"/>
      <c r="H117" s="27"/>
      <c r="I117" s="28"/>
      <c r="J117" s="28"/>
      <c r="K117" s="28"/>
      <c r="L117" s="28"/>
      <c r="M117" s="28"/>
      <c r="N117" s="28"/>
      <c r="O117" s="28"/>
      <c r="P117" s="206"/>
      <c r="Q117" s="28"/>
      <c r="R117" s="28"/>
      <c r="S117" s="28"/>
      <c r="T117" s="32"/>
      <c r="U117" s="33"/>
      <c r="V117" s="34"/>
      <c r="W117" s="35"/>
      <c r="X117" s="36"/>
      <c r="Y117" s="36"/>
      <c r="Z117" s="36"/>
      <c r="AA117" s="36"/>
      <c r="AB117" s="259"/>
      <c r="AC117" s="36"/>
      <c r="AD117" s="36"/>
      <c r="AE117" s="36"/>
    </row>
    <row r="118" spans="1:31" ht="15.75" thickBot="1" x14ac:dyDescent="0.3">
      <c r="A118" s="1"/>
      <c r="B118" s="3"/>
      <c r="C118" s="3"/>
      <c r="D118" s="3"/>
      <c r="E118" s="244"/>
      <c r="F118" s="3"/>
      <c r="G118" s="194"/>
      <c r="H118" s="3"/>
      <c r="I118" s="3"/>
      <c r="J118" s="3"/>
      <c r="K118" s="3"/>
      <c r="L118" s="3"/>
      <c r="M118" s="3"/>
      <c r="N118" s="3"/>
      <c r="O118" s="3"/>
      <c r="P118" s="194"/>
      <c r="Q118" s="3"/>
      <c r="R118" s="3"/>
      <c r="S118" s="3"/>
      <c r="T118" s="3"/>
      <c r="U118" s="3"/>
      <c r="V118" s="3"/>
      <c r="W118" s="1"/>
      <c r="X118" s="1"/>
      <c r="Y118" s="1"/>
      <c r="Z118" s="1"/>
      <c r="AA118" s="1"/>
      <c r="AB118" s="260"/>
      <c r="AC118" s="1"/>
      <c r="AD118" s="1"/>
      <c r="AE118" s="1"/>
    </row>
    <row r="119" spans="1:31" ht="16.5" thickBot="1" x14ac:dyDescent="0.3">
      <c r="A119" s="1"/>
      <c r="C119" s="414" t="s">
        <v>118</v>
      </c>
      <c r="D119" s="415"/>
      <c r="E119" s="245"/>
      <c r="F119" s="416" t="s">
        <v>119</v>
      </c>
      <c r="G119" s="416"/>
      <c r="H119" s="416"/>
      <c r="I119" s="416"/>
      <c r="J119" s="416"/>
      <c r="K119" s="416"/>
      <c r="L119" s="416"/>
      <c r="M119" s="417"/>
      <c r="N119" s="417"/>
      <c r="O119" s="417"/>
      <c r="P119" s="417"/>
      <c r="Q119" s="417"/>
      <c r="R119" s="417"/>
      <c r="S119" s="418"/>
      <c r="T119" s="3"/>
      <c r="U119" s="3"/>
      <c r="V119" s="1"/>
      <c r="W119" s="1"/>
      <c r="X119" s="1"/>
      <c r="Y119" s="1"/>
      <c r="Z119" s="1"/>
      <c r="AA119" s="1"/>
      <c r="AB119" s="260"/>
      <c r="AC119" s="1"/>
      <c r="AD119" s="1"/>
      <c r="AE119" s="1"/>
    </row>
    <row r="120" spans="1:31" ht="15" x14ac:dyDescent="0.25">
      <c r="A120" s="1"/>
      <c r="C120" s="403" t="s">
        <v>120</v>
      </c>
      <c r="D120" s="404"/>
      <c r="E120" s="246"/>
      <c r="F120" s="405"/>
      <c r="G120" s="405"/>
      <c r="H120" s="405"/>
      <c r="I120" s="405"/>
      <c r="J120" s="405"/>
      <c r="K120" s="405"/>
      <c r="L120" s="405"/>
      <c r="M120" s="406"/>
      <c r="N120" s="406"/>
      <c r="O120" s="406"/>
      <c r="P120" s="406"/>
      <c r="Q120" s="406"/>
      <c r="R120" s="406"/>
      <c r="S120" s="407"/>
      <c r="T120" s="3"/>
      <c r="U120" s="3"/>
      <c r="V120" s="1"/>
      <c r="W120" s="1"/>
      <c r="X120" s="1"/>
      <c r="Y120" s="1"/>
      <c r="Z120" s="1"/>
      <c r="AA120" s="1"/>
      <c r="AB120" s="260"/>
      <c r="AC120" s="1"/>
      <c r="AD120" s="1"/>
      <c r="AE120" s="1"/>
    </row>
    <row r="121" spans="1:31" ht="15" x14ac:dyDescent="0.25">
      <c r="A121" s="1"/>
      <c r="C121" s="387" t="s">
        <v>121</v>
      </c>
      <c r="D121" s="388"/>
      <c r="E121" s="246"/>
      <c r="F121" s="389"/>
      <c r="G121" s="389"/>
      <c r="H121" s="389"/>
      <c r="I121" s="389"/>
      <c r="J121" s="389"/>
      <c r="K121" s="389"/>
      <c r="L121" s="389"/>
      <c r="M121" s="390"/>
      <c r="N121" s="390"/>
      <c r="O121" s="390"/>
      <c r="P121" s="390"/>
      <c r="Q121" s="390"/>
      <c r="R121" s="390"/>
      <c r="S121" s="391"/>
      <c r="T121" s="3"/>
      <c r="U121" s="3"/>
      <c r="V121" s="1"/>
      <c r="W121" s="1"/>
      <c r="X121" s="1"/>
      <c r="Y121" s="1"/>
      <c r="Z121" s="1"/>
      <c r="AA121" s="1"/>
      <c r="AB121" s="260"/>
      <c r="AC121" s="1"/>
      <c r="AD121" s="1"/>
      <c r="AE121" s="1"/>
    </row>
    <row r="122" spans="1:31" ht="15" x14ac:dyDescent="0.25">
      <c r="A122" s="1"/>
      <c r="C122" s="387" t="s">
        <v>122</v>
      </c>
      <c r="D122" s="388"/>
      <c r="E122" s="246"/>
      <c r="F122" s="389"/>
      <c r="G122" s="389"/>
      <c r="H122" s="389"/>
      <c r="I122" s="389"/>
      <c r="J122" s="389"/>
      <c r="K122" s="389"/>
      <c r="L122" s="389"/>
      <c r="M122" s="390"/>
      <c r="N122" s="390"/>
      <c r="O122" s="390"/>
      <c r="P122" s="390"/>
      <c r="Q122" s="390"/>
      <c r="R122" s="390"/>
      <c r="S122" s="391"/>
      <c r="T122" s="3"/>
      <c r="U122" s="3"/>
      <c r="V122" s="1"/>
      <c r="W122" s="1"/>
      <c r="X122" s="1"/>
      <c r="Y122" s="1"/>
      <c r="Z122" s="1"/>
      <c r="AA122" s="1"/>
      <c r="AB122" s="260"/>
      <c r="AC122" s="1"/>
      <c r="AD122" s="1"/>
      <c r="AE122" s="1"/>
    </row>
    <row r="123" spans="1:31" ht="15" x14ac:dyDescent="0.25">
      <c r="A123" s="1"/>
      <c r="C123" s="387" t="s">
        <v>123</v>
      </c>
      <c r="D123" s="388"/>
      <c r="E123" s="246"/>
      <c r="F123" s="389"/>
      <c r="G123" s="389"/>
      <c r="H123" s="389"/>
      <c r="I123" s="389"/>
      <c r="J123" s="389"/>
      <c r="K123" s="389"/>
      <c r="L123" s="389"/>
      <c r="M123" s="390"/>
      <c r="N123" s="390"/>
      <c r="O123" s="390"/>
      <c r="P123" s="390"/>
      <c r="Q123" s="390"/>
      <c r="R123" s="390"/>
      <c r="S123" s="391"/>
      <c r="T123" s="3"/>
      <c r="U123" s="3"/>
      <c r="V123" s="1"/>
      <c r="W123" s="1"/>
      <c r="X123" s="1"/>
      <c r="Y123" s="1"/>
      <c r="Z123" s="1"/>
      <c r="AA123" s="1"/>
      <c r="AB123" s="260"/>
      <c r="AC123" s="1"/>
      <c r="AD123" s="1"/>
      <c r="AE123" s="1"/>
    </row>
    <row r="124" spans="1:31" ht="15.75" thickBot="1" x14ac:dyDescent="0.3">
      <c r="A124" s="1"/>
      <c r="C124" s="392" t="s">
        <v>124</v>
      </c>
      <c r="D124" s="393"/>
      <c r="E124" s="246"/>
      <c r="F124" s="394"/>
      <c r="G124" s="394"/>
      <c r="H124" s="394"/>
      <c r="I124" s="394"/>
      <c r="J124" s="394"/>
      <c r="K124" s="394"/>
      <c r="L124" s="394"/>
      <c r="M124" s="395"/>
      <c r="N124" s="395"/>
      <c r="O124" s="395"/>
      <c r="P124" s="395"/>
      <c r="Q124" s="395"/>
      <c r="R124" s="395"/>
      <c r="S124" s="396"/>
      <c r="T124" s="3"/>
      <c r="U124" s="3"/>
      <c r="V124" s="1"/>
      <c r="W124" s="1"/>
      <c r="X124" s="1"/>
      <c r="Y124" s="1"/>
      <c r="Z124" s="1"/>
      <c r="AA124" s="1"/>
      <c r="AB124" s="260"/>
      <c r="AC124" s="1"/>
      <c r="AD124" s="1"/>
      <c r="AE124" s="1"/>
    </row>
    <row r="127" spans="1:31" ht="13.5" thickBot="1" x14ac:dyDescent="0.25"/>
    <row r="128" spans="1:31" ht="15.75" x14ac:dyDescent="0.25">
      <c r="F128" s="234" t="s">
        <v>125</v>
      </c>
      <c r="G128" s="214" t="s">
        <v>126</v>
      </c>
      <c r="H128" s="397" t="s">
        <v>127</v>
      </c>
      <c r="I128" s="398"/>
      <c r="J128" s="397" t="s">
        <v>128</v>
      </c>
      <c r="K128" s="399"/>
      <c r="L128" s="400" t="s">
        <v>129</v>
      </c>
      <c r="M128" s="401"/>
      <c r="N128" s="401"/>
      <c r="O128" s="402"/>
    </row>
    <row r="129" spans="6:15" ht="15.75" x14ac:dyDescent="0.25">
      <c r="F129" s="235"/>
      <c r="G129" s="215"/>
      <c r="H129" s="96" t="s">
        <v>130</v>
      </c>
      <c r="I129" s="96" t="s">
        <v>131</v>
      </c>
      <c r="J129" s="96" t="s">
        <v>130</v>
      </c>
      <c r="K129" s="96" t="s">
        <v>131</v>
      </c>
      <c r="L129" s="95"/>
      <c r="M129" s="94"/>
      <c r="N129" s="94"/>
      <c r="O129" s="93"/>
    </row>
    <row r="130" spans="6:15" ht="15.75" x14ac:dyDescent="0.25">
      <c r="F130" s="236" t="s">
        <v>132</v>
      </c>
      <c r="G130" s="216"/>
      <c r="H130" s="55"/>
      <c r="I130" s="55"/>
      <c r="J130" s="55"/>
      <c r="K130" s="55"/>
      <c r="L130" s="384" t="s">
        <v>133</v>
      </c>
      <c r="M130" s="385"/>
      <c r="N130" s="385"/>
      <c r="O130" s="386"/>
    </row>
    <row r="131" spans="6:15" ht="15.75" x14ac:dyDescent="0.2">
      <c r="F131" s="229" t="s">
        <v>134</v>
      </c>
      <c r="G131" s="97" t="s">
        <v>135</v>
      </c>
      <c r="H131" s="48" t="s">
        <v>136</v>
      </c>
      <c r="I131" s="47"/>
      <c r="J131" s="51">
        <v>4</v>
      </c>
      <c r="K131" s="51" t="s">
        <v>137</v>
      </c>
      <c r="L131" s="374" t="s">
        <v>138</v>
      </c>
      <c r="M131" s="377"/>
      <c r="N131" s="377"/>
      <c r="O131" s="378"/>
    </row>
    <row r="132" spans="6:15" ht="30" x14ac:dyDescent="0.2">
      <c r="F132" s="229" t="s">
        <v>134</v>
      </c>
      <c r="G132" s="97" t="s">
        <v>139</v>
      </c>
      <c r="H132" s="48" t="s">
        <v>136</v>
      </c>
      <c r="I132" s="47"/>
      <c r="J132" s="51">
        <v>40</v>
      </c>
      <c r="K132" s="51" t="s">
        <v>137</v>
      </c>
      <c r="L132" s="374" t="s">
        <v>140</v>
      </c>
      <c r="M132" s="377"/>
      <c r="N132" s="377"/>
      <c r="O132" s="378"/>
    </row>
    <row r="133" spans="6:15" ht="15.75" x14ac:dyDescent="0.2">
      <c r="F133" s="229" t="s">
        <v>141</v>
      </c>
      <c r="G133" s="97" t="s">
        <v>135</v>
      </c>
      <c r="H133" s="48" t="s">
        <v>136</v>
      </c>
      <c r="I133" s="47"/>
      <c r="J133" s="51">
        <v>8</v>
      </c>
      <c r="K133" s="51" t="s">
        <v>137</v>
      </c>
      <c r="L133" s="374" t="s">
        <v>142</v>
      </c>
      <c r="M133" s="377"/>
      <c r="N133" s="377"/>
      <c r="O133" s="378"/>
    </row>
    <row r="134" spans="6:15" ht="30" x14ac:dyDescent="0.2">
      <c r="F134" s="229" t="s">
        <v>141</v>
      </c>
      <c r="G134" s="97" t="s">
        <v>139</v>
      </c>
      <c r="H134" s="48" t="s">
        <v>136</v>
      </c>
      <c r="I134" s="47"/>
      <c r="J134" s="51">
        <v>80</v>
      </c>
      <c r="K134" s="51" t="s">
        <v>137</v>
      </c>
      <c r="L134" s="374" t="s">
        <v>140</v>
      </c>
      <c r="M134" s="377"/>
      <c r="N134" s="377"/>
      <c r="O134" s="378"/>
    </row>
    <row r="135" spans="6:15" ht="15.75" x14ac:dyDescent="0.2">
      <c r="F135" s="229" t="s">
        <v>143</v>
      </c>
      <c r="G135" s="97"/>
      <c r="H135" s="48">
        <v>0.1</v>
      </c>
      <c r="I135" s="47"/>
      <c r="J135" s="92">
        <v>0.1</v>
      </c>
      <c r="K135" s="91"/>
      <c r="L135" s="374"/>
      <c r="M135" s="377"/>
      <c r="N135" s="377"/>
      <c r="O135" s="378"/>
    </row>
    <row r="136" spans="6:15" ht="15.75" x14ac:dyDescent="0.2">
      <c r="F136" s="379" t="s">
        <v>144</v>
      </c>
      <c r="G136" s="217" t="s">
        <v>145</v>
      </c>
      <c r="H136" s="89">
        <f>J136*0.05</f>
        <v>6.4000000000000001E-2</v>
      </c>
      <c r="I136" s="87" t="s">
        <v>146</v>
      </c>
      <c r="J136" s="90">
        <f>8*0.16</f>
        <v>1.28</v>
      </c>
      <c r="K136" s="87" t="s">
        <v>147</v>
      </c>
      <c r="L136" s="379" t="s">
        <v>148</v>
      </c>
      <c r="M136" s="381"/>
      <c r="N136" s="381"/>
      <c r="O136" s="382"/>
    </row>
    <row r="137" spans="6:15" ht="31.5" x14ac:dyDescent="0.2">
      <c r="F137" s="380"/>
      <c r="G137" s="217" t="s">
        <v>149</v>
      </c>
      <c r="H137" s="89" t="s">
        <v>150</v>
      </c>
      <c r="I137" s="87" t="s">
        <v>146</v>
      </c>
      <c r="J137" s="90" t="s">
        <v>151</v>
      </c>
      <c r="K137" s="87" t="s">
        <v>147</v>
      </c>
      <c r="L137" s="379" t="s">
        <v>152</v>
      </c>
      <c r="M137" s="381"/>
      <c r="N137" s="381"/>
      <c r="O137" s="382"/>
    </row>
    <row r="138" spans="6:15" ht="15.75" x14ac:dyDescent="0.2">
      <c r="F138" s="380"/>
      <c r="G138" s="217" t="s">
        <v>153</v>
      </c>
      <c r="H138" s="89">
        <f>J138*0.05</f>
        <v>0.64000000000000012</v>
      </c>
      <c r="I138" s="87" t="s">
        <v>146</v>
      </c>
      <c r="J138" s="88">
        <v>12.8</v>
      </c>
      <c r="K138" s="87" t="s">
        <v>147</v>
      </c>
      <c r="L138" s="379" t="s">
        <v>154</v>
      </c>
      <c r="M138" s="381"/>
      <c r="N138" s="381"/>
      <c r="O138" s="382"/>
    </row>
    <row r="139" spans="6:15" ht="15.75" x14ac:dyDescent="0.2">
      <c r="F139" s="363" t="s">
        <v>155</v>
      </c>
      <c r="G139" s="218" t="s">
        <v>145</v>
      </c>
      <c r="H139" s="44">
        <f>J139*0.05</f>
        <v>5.2000000000000005E-2</v>
      </c>
      <c r="I139" s="43" t="s">
        <v>146</v>
      </c>
      <c r="J139" s="42">
        <f>8*0.13</f>
        <v>1.04</v>
      </c>
      <c r="K139" s="43" t="s">
        <v>147</v>
      </c>
      <c r="L139" s="363" t="s">
        <v>156</v>
      </c>
      <c r="M139" s="367"/>
      <c r="N139" s="367"/>
      <c r="O139" s="368"/>
    </row>
    <row r="140" spans="6:15" ht="31.5" x14ac:dyDescent="0.2">
      <c r="F140" s="383"/>
      <c r="G140" s="218" t="s">
        <v>149</v>
      </c>
      <c r="H140" s="44" t="s">
        <v>157</v>
      </c>
      <c r="I140" s="43" t="s">
        <v>146</v>
      </c>
      <c r="J140" s="42" t="s">
        <v>158</v>
      </c>
      <c r="K140" s="43" t="s">
        <v>147</v>
      </c>
      <c r="L140" s="363" t="s">
        <v>159</v>
      </c>
      <c r="M140" s="367"/>
      <c r="N140" s="367"/>
      <c r="O140" s="368"/>
    </row>
    <row r="141" spans="6:15" ht="15.75" x14ac:dyDescent="0.2">
      <c r="F141" s="383"/>
      <c r="G141" s="218" t="s">
        <v>153</v>
      </c>
      <c r="H141" s="44">
        <f>J141*0.05</f>
        <v>0.52</v>
      </c>
      <c r="I141" s="43" t="s">
        <v>146</v>
      </c>
      <c r="J141" s="86">
        <v>10.4</v>
      </c>
      <c r="K141" s="43" t="s">
        <v>147</v>
      </c>
      <c r="L141" s="363" t="s">
        <v>160</v>
      </c>
      <c r="M141" s="367"/>
      <c r="N141" s="367"/>
      <c r="O141" s="368"/>
    </row>
    <row r="142" spans="6:15" ht="15.75" x14ac:dyDescent="0.2">
      <c r="F142" s="372" t="s">
        <v>161</v>
      </c>
      <c r="G142" s="97" t="s">
        <v>145</v>
      </c>
      <c r="H142" s="48">
        <f>J142*0.05</f>
        <v>0.13999999999999999</v>
      </c>
      <c r="I142" s="47" t="s">
        <v>146</v>
      </c>
      <c r="J142" s="85">
        <v>2.8</v>
      </c>
      <c r="K142" s="47" t="s">
        <v>147</v>
      </c>
      <c r="L142" s="374" t="s">
        <v>162</v>
      </c>
      <c r="M142" s="375"/>
      <c r="N142" s="375"/>
      <c r="O142" s="376"/>
    </row>
    <row r="143" spans="6:15" ht="15.75" x14ac:dyDescent="0.2">
      <c r="F143" s="373"/>
      <c r="G143" s="97" t="s">
        <v>149</v>
      </c>
      <c r="H143" s="48" t="s">
        <v>163</v>
      </c>
      <c r="I143" s="47" t="s">
        <v>146</v>
      </c>
      <c r="J143" s="46" t="s">
        <v>164</v>
      </c>
      <c r="K143" s="47" t="s">
        <v>147</v>
      </c>
      <c r="L143" s="374" t="s">
        <v>165</v>
      </c>
      <c r="M143" s="377"/>
      <c r="N143" s="377"/>
      <c r="O143" s="378"/>
    </row>
    <row r="144" spans="6:15" ht="15.75" x14ac:dyDescent="0.2">
      <c r="F144" s="373"/>
      <c r="G144" s="97" t="s">
        <v>153</v>
      </c>
      <c r="H144" s="48">
        <f>J144*0.05</f>
        <v>1.4000000000000001</v>
      </c>
      <c r="I144" s="47" t="s">
        <v>146</v>
      </c>
      <c r="J144" s="84">
        <v>28</v>
      </c>
      <c r="K144" s="47" t="s">
        <v>147</v>
      </c>
      <c r="L144" s="374" t="s">
        <v>166</v>
      </c>
      <c r="M144" s="377"/>
      <c r="N144" s="377"/>
      <c r="O144" s="378"/>
    </row>
    <row r="145" spans="6:15" ht="15.75" x14ac:dyDescent="0.2">
      <c r="F145" s="345" t="s">
        <v>167</v>
      </c>
      <c r="G145" s="219" t="s">
        <v>168</v>
      </c>
      <c r="H145" s="70">
        <v>7.0000000000000007E-2</v>
      </c>
      <c r="I145" s="66" t="s">
        <v>169</v>
      </c>
      <c r="J145" s="83">
        <v>7.0000000000000007E-2</v>
      </c>
      <c r="K145" s="66" t="s">
        <v>169</v>
      </c>
      <c r="L145" s="345" t="s">
        <v>170</v>
      </c>
      <c r="M145" s="348"/>
      <c r="N145" s="348"/>
      <c r="O145" s="349"/>
    </row>
    <row r="146" spans="6:15" ht="15.75" x14ac:dyDescent="0.2">
      <c r="F146" s="346"/>
      <c r="G146" s="219" t="s">
        <v>171</v>
      </c>
      <c r="H146" s="68" t="s">
        <v>172</v>
      </c>
      <c r="I146" s="66" t="s">
        <v>169</v>
      </c>
      <c r="J146" s="67" t="s">
        <v>172</v>
      </c>
      <c r="K146" s="66" t="s">
        <v>169</v>
      </c>
      <c r="L146" s="345" t="s">
        <v>173</v>
      </c>
      <c r="M146" s="348"/>
      <c r="N146" s="348"/>
      <c r="O146" s="349"/>
    </row>
    <row r="147" spans="6:15" ht="15.75" x14ac:dyDescent="0.2">
      <c r="F147" s="346"/>
      <c r="G147" s="219" t="s">
        <v>153</v>
      </c>
      <c r="H147" s="68">
        <v>0.7</v>
      </c>
      <c r="I147" s="66" t="s">
        <v>169</v>
      </c>
      <c r="J147" s="67">
        <v>0.7</v>
      </c>
      <c r="K147" s="66" t="s">
        <v>169</v>
      </c>
      <c r="L147" s="345" t="s">
        <v>174</v>
      </c>
      <c r="M147" s="348"/>
      <c r="N147" s="348"/>
      <c r="O147" s="349"/>
    </row>
    <row r="148" spans="6:15" ht="15.75" x14ac:dyDescent="0.2">
      <c r="F148" s="358" t="s">
        <v>175</v>
      </c>
      <c r="G148" s="220" t="s">
        <v>168</v>
      </c>
      <c r="H148" s="82">
        <v>7.0000000000000007E-2</v>
      </c>
      <c r="I148" s="78" t="s">
        <v>176</v>
      </c>
      <c r="J148" s="81">
        <f>8*3.14159*(0.082/2)^2</f>
        <v>4.2248102320000001E-2</v>
      </c>
      <c r="K148" s="78" t="s">
        <v>176</v>
      </c>
      <c r="L148" s="358" t="s">
        <v>177</v>
      </c>
      <c r="M148" s="360"/>
      <c r="N148" s="360"/>
      <c r="O148" s="361"/>
    </row>
    <row r="149" spans="6:15" ht="15.75" x14ac:dyDescent="0.2">
      <c r="F149" s="359"/>
      <c r="G149" s="220" t="s">
        <v>171</v>
      </c>
      <c r="H149" s="80" t="s">
        <v>172</v>
      </c>
      <c r="I149" s="78" t="s">
        <v>176</v>
      </c>
      <c r="J149" s="79" t="s">
        <v>178</v>
      </c>
      <c r="K149" s="78" t="s">
        <v>176</v>
      </c>
      <c r="L149" s="358" t="s">
        <v>173</v>
      </c>
      <c r="M149" s="360"/>
      <c r="N149" s="360"/>
      <c r="O149" s="361"/>
    </row>
    <row r="150" spans="6:15" ht="16.5" thickBot="1" x14ac:dyDescent="0.25">
      <c r="F150" s="359"/>
      <c r="G150" s="220" t="s">
        <v>153</v>
      </c>
      <c r="H150" s="80">
        <v>0.7</v>
      </c>
      <c r="I150" s="78" t="s">
        <v>176</v>
      </c>
      <c r="J150" s="79">
        <v>0.4</v>
      </c>
      <c r="K150" s="78" t="s">
        <v>176</v>
      </c>
      <c r="L150" s="358" t="s">
        <v>174</v>
      </c>
      <c r="M150" s="360"/>
      <c r="N150" s="360"/>
      <c r="O150" s="361"/>
    </row>
    <row r="151" spans="6:15" ht="15.75" x14ac:dyDescent="0.2">
      <c r="F151" s="362" t="s">
        <v>179</v>
      </c>
      <c r="G151" s="221" t="s">
        <v>168</v>
      </c>
      <c r="H151" s="77">
        <v>7.0000000000000007E-2</v>
      </c>
      <c r="I151" s="75" t="s">
        <v>176</v>
      </c>
      <c r="J151" s="76">
        <f>J133*0.082*0.041</f>
        <v>2.6896000000000003E-2</v>
      </c>
      <c r="K151" s="75" t="s">
        <v>176</v>
      </c>
      <c r="L151" s="362" t="s">
        <v>180</v>
      </c>
      <c r="M151" s="365"/>
      <c r="N151" s="365"/>
      <c r="O151" s="366"/>
    </row>
    <row r="152" spans="6:15" ht="15.75" x14ac:dyDescent="0.2">
      <c r="F152" s="363"/>
      <c r="G152" s="218" t="s">
        <v>171</v>
      </c>
      <c r="H152" s="44" t="s">
        <v>172</v>
      </c>
      <c r="I152" s="43" t="s">
        <v>176</v>
      </c>
      <c r="J152" s="74" t="s">
        <v>181</v>
      </c>
      <c r="K152" s="43" t="s">
        <v>176</v>
      </c>
      <c r="L152" s="363" t="s">
        <v>173</v>
      </c>
      <c r="M152" s="367"/>
      <c r="N152" s="367"/>
      <c r="O152" s="368"/>
    </row>
    <row r="153" spans="6:15" ht="16.5" thickBot="1" x14ac:dyDescent="0.25">
      <c r="F153" s="364"/>
      <c r="G153" s="222" t="s">
        <v>153</v>
      </c>
      <c r="H153" s="73">
        <v>0.7</v>
      </c>
      <c r="I153" s="71" t="s">
        <v>176</v>
      </c>
      <c r="J153" s="72">
        <v>0.27</v>
      </c>
      <c r="K153" s="71" t="s">
        <v>176</v>
      </c>
      <c r="L153" s="369" t="s">
        <v>174</v>
      </c>
      <c r="M153" s="370"/>
      <c r="N153" s="370"/>
      <c r="O153" s="371"/>
    </row>
    <row r="154" spans="6:15" ht="15.75" x14ac:dyDescent="0.2">
      <c r="F154" s="345" t="s">
        <v>182</v>
      </c>
      <c r="G154" s="219" t="s">
        <v>168</v>
      </c>
      <c r="H154" s="70">
        <v>7.0000000000000007E-2</v>
      </c>
      <c r="I154" s="66" t="s">
        <v>169</v>
      </c>
      <c r="J154" s="69">
        <v>7.0000000000000007E-2</v>
      </c>
      <c r="K154" s="66" t="s">
        <v>169</v>
      </c>
      <c r="L154" s="345" t="s">
        <v>183</v>
      </c>
      <c r="M154" s="348"/>
      <c r="N154" s="348"/>
      <c r="O154" s="349"/>
    </row>
    <row r="155" spans="6:15" ht="15.75" x14ac:dyDescent="0.2">
      <c r="F155" s="346"/>
      <c r="G155" s="219" t="s">
        <v>171</v>
      </c>
      <c r="H155" s="68" t="s">
        <v>172</v>
      </c>
      <c r="I155" s="66" t="s">
        <v>169</v>
      </c>
      <c r="J155" s="67" t="s">
        <v>172</v>
      </c>
      <c r="K155" s="66" t="s">
        <v>169</v>
      </c>
      <c r="L155" s="345" t="s">
        <v>173</v>
      </c>
      <c r="M155" s="348"/>
      <c r="N155" s="348"/>
      <c r="O155" s="349"/>
    </row>
    <row r="156" spans="6:15" ht="16.5" thickBot="1" x14ac:dyDescent="0.25">
      <c r="F156" s="347"/>
      <c r="G156" s="223" t="s">
        <v>153</v>
      </c>
      <c r="H156" s="65">
        <v>0.7</v>
      </c>
      <c r="I156" s="63" t="s">
        <v>169</v>
      </c>
      <c r="J156" s="64">
        <v>0.7</v>
      </c>
      <c r="K156" s="63" t="s">
        <v>169</v>
      </c>
      <c r="L156" s="350" t="s">
        <v>174</v>
      </c>
      <c r="M156" s="351"/>
      <c r="N156" s="351"/>
      <c r="O156" s="352"/>
    </row>
    <row r="157" spans="6:15" ht="16.5" thickBot="1" x14ac:dyDescent="0.25">
      <c r="F157" s="237"/>
      <c r="G157" s="224"/>
      <c r="H157" s="62"/>
      <c r="I157" s="60"/>
      <c r="J157" s="61"/>
      <c r="K157" s="60"/>
      <c r="L157" s="59"/>
      <c r="M157" s="58"/>
      <c r="N157" s="58"/>
      <c r="O157" s="57"/>
    </row>
    <row r="158" spans="6:15" ht="15.75" x14ac:dyDescent="0.25">
      <c r="F158" s="238" t="s">
        <v>184</v>
      </c>
      <c r="G158" s="225"/>
      <c r="H158" s="56"/>
      <c r="I158" s="56"/>
      <c r="J158" s="56"/>
      <c r="K158" s="56"/>
      <c r="L158" s="353" t="s">
        <v>185</v>
      </c>
      <c r="M158" s="354"/>
      <c r="N158" s="354"/>
      <c r="O158" s="355"/>
    </row>
    <row r="159" spans="6:15" ht="15.75" x14ac:dyDescent="0.25">
      <c r="F159" s="236"/>
      <c r="G159" s="216"/>
      <c r="H159" s="55"/>
      <c r="I159" s="55"/>
      <c r="J159" s="55"/>
      <c r="K159" s="55"/>
      <c r="L159" s="54"/>
      <c r="M159" s="53"/>
      <c r="N159" s="53"/>
      <c r="O159" s="52"/>
    </row>
    <row r="160" spans="6:15" ht="30.75" x14ac:dyDescent="0.25">
      <c r="F160" s="229" t="s">
        <v>186</v>
      </c>
      <c r="G160" s="97" t="s">
        <v>149</v>
      </c>
      <c r="H160" s="48" t="s">
        <v>136</v>
      </c>
      <c r="I160" s="47"/>
      <c r="J160" s="51">
        <v>75</v>
      </c>
      <c r="K160" s="45" t="s">
        <v>147</v>
      </c>
      <c r="L160" s="333" t="s">
        <v>187</v>
      </c>
      <c r="M160" s="356"/>
      <c r="N160" s="356"/>
      <c r="O160" s="357"/>
    </row>
    <row r="161" spans="6:15" ht="30.75" x14ac:dyDescent="0.25">
      <c r="F161" s="228" t="s">
        <v>188</v>
      </c>
      <c r="G161" s="218" t="s">
        <v>149</v>
      </c>
      <c r="H161" s="44" t="s">
        <v>136</v>
      </c>
      <c r="I161" s="43"/>
      <c r="J161" s="41">
        <f>75/1.6*1.3</f>
        <v>60.9375</v>
      </c>
      <c r="K161" s="41" t="s">
        <v>147</v>
      </c>
      <c r="L161" s="327" t="s">
        <v>189</v>
      </c>
      <c r="M161" s="328"/>
      <c r="N161" s="328"/>
      <c r="O161" s="329"/>
    </row>
    <row r="162" spans="6:15" ht="30.75" x14ac:dyDescent="0.2">
      <c r="F162" s="229" t="s">
        <v>190</v>
      </c>
      <c r="G162" s="97" t="s">
        <v>149</v>
      </c>
      <c r="H162" s="48" t="s">
        <v>136</v>
      </c>
      <c r="I162" s="47"/>
      <c r="J162" s="50">
        <v>250</v>
      </c>
      <c r="K162" s="50" t="s">
        <v>147</v>
      </c>
      <c r="L162" s="330" t="s">
        <v>191</v>
      </c>
      <c r="M162" s="331"/>
      <c r="N162" s="331"/>
      <c r="O162" s="332"/>
    </row>
    <row r="163" spans="6:15" ht="30" x14ac:dyDescent="0.2">
      <c r="F163" s="229" t="s">
        <v>192</v>
      </c>
      <c r="G163" s="97" t="s">
        <v>149</v>
      </c>
      <c r="H163" s="48" t="s">
        <v>136</v>
      </c>
      <c r="I163" s="47"/>
      <c r="J163" s="49">
        <v>1.25</v>
      </c>
      <c r="K163" s="45" t="s">
        <v>193</v>
      </c>
      <c r="L163" s="333" t="s">
        <v>194</v>
      </c>
      <c r="M163" s="334"/>
      <c r="N163" s="334"/>
      <c r="O163" s="335"/>
    </row>
    <row r="164" spans="6:15" ht="30.75" x14ac:dyDescent="0.25">
      <c r="F164" s="229" t="s">
        <v>195</v>
      </c>
      <c r="G164" s="97" t="s">
        <v>149</v>
      </c>
      <c r="H164" s="48" t="s">
        <v>136</v>
      </c>
      <c r="I164" s="47"/>
      <c r="J164" s="46">
        <f>2.5/(0.054^2)*0.041^2</f>
        <v>1.4411865569272979</v>
      </c>
      <c r="K164" s="45" t="s">
        <v>196</v>
      </c>
      <c r="L164" s="336" t="s">
        <v>197</v>
      </c>
      <c r="M164" s="337"/>
      <c r="N164" s="337"/>
      <c r="O164" s="338"/>
    </row>
    <row r="165" spans="6:15" ht="30.75" x14ac:dyDescent="0.25">
      <c r="F165" s="228" t="s">
        <v>198</v>
      </c>
      <c r="G165" s="218" t="s">
        <v>149</v>
      </c>
      <c r="H165" s="44" t="s">
        <v>136</v>
      </c>
      <c r="I165" s="43"/>
      <c r="J165" s="42">
        <f>J164/(3.15149*0.054^2)*0.041*0.082</f>
        <v>0.52724741423719179</v>
      </c>
      <c r="K165" s="41" t="s">
        <v>196</v>
      </c>
      <c r="L165" s="339" t="s">
        <v>199</v>
      </c>
      <c r="M165" s="340"/>
      <c r="N165" s="340"/>
      <c r="O165" s="341"/>
    </row>
    <row r="166" spans="6:15" ht="16.5" thickBot="1" x14ac:dyDescent="0.25">
      <c r="F166" s="40" t="s">
        <v>200</v>
      </c>
      <c r="G166" s="226" t="s">
        <v>149</v>
      </c>
      <c r="H166" s="39" t="s">
        <v>136</v>
      </c>
      <c r="I166" s="38"/>
      <c r="J166" s="37">
        <v>2</v>
      </c>
      <c r="K166" s="37" t="s">
        <v>196</v>
      </c>
      <c r="L166" s="342" t="s">
        <v>201</v>
      </c>
      <c r="M166" s="343"/>
      <c r="N166" s="343"/>
      <c r="O166" s="344"/>
    </row>
  </sheetData>
  <autoFilter ref="E1:F166" xr:uid="{00000000-0009-0000-0000-000000000000}"/>
  <mergeCells count="709">
    <mergeCell ref="AF14:AF15"/>
    <mergeCell ref="E55:E56"/>
    <mergeCell ref="E58:E59"/>
    <mergeCell ref="E60:E61"/>
    <mergeCell ref="E62:E63"/>
    <mergeCell ref="E72:E73"/>
    <mergeCell ref="E74:E75"/>
    <mergeCell ref="E79:E80"/>
    <mergeCell ref="E27:E28"/>
    <mergeCell ref="E32:E33"/>
    <mergeCell ref="E34:E35"/>
    <mergeCell ref="E36:E37"/>
    <mergeCell ref="E38:E39"/>
    <mergeCell ref="E40:E41"/>
    <mergeCell ref="E44:E45"/>
    <mergeCell ref="E46:E47"/>
    <mergeCell ref="E48:E49"/>
    <mergeCell ref="AB14:AB15"/>
    <mergeCell ref="AD14:AD15"/>
    <mergeCell ref="AE14:AE15"/>
    <mergeCell ref="X14:X15"/>
    <mergeCell ref="Y14:Y15"/>
    <mergeCell ref="B2:H2"/>
    <mergeCell ref="B4:H4"/>
    <mergeCell ref="B6:H6"/>
    <mergeCell ref="B7:H7"/>
    <mergeCell ref="B8:H8"/>
    <mergeCell ref="L13:S13"/>
    <mergeCell ref="T13:W13"/>
    <mergeCell ref="B14:B15"/>
    <mergeCell ref="C14:C15"/>
    <mergeCell ref="D14:D15"/>
    <mergeCell ref="F14:F15"/>
    <mergeCell ref="G14:G15"/>
    <mergeCell ref="H14:H15"/>
    <mergeCell ref="I14:I15"/>
    <mergeCell ref="J14:J15"/>
    <mergeCell ref="K14:K15"/>
    <mergeCell ref="T15:U15"/>
    <mergeCell ref="R14:R15"/>
    <mergeCell ref="S14:S15"/>
    <mergeCell ref="Z14:Z15"/>
    <mergeCell ref="AA14:AA15"/>
    <mergeCell ref="L14:L15"/>
    <mergeCell ref="M14:M15"/>
    <mergeCell ref="N14:N15"/>
    <mergeCell ref="O14:O15"/>
    <mergeCell ref="P14:P15"/>
    <mergeCell ref="Q14:Q15"/>
    <mergeCell ref="B16:AE16"/>
    <mergeCell ref="B17:B18"/>
    <mergeCell ref="C17:C18"/>
    <mergeCell ref="D17:D18"/>
    <mergeCell ref="F17:F18"/>
    <mergeCell ref="G17:G18"/>
    <mergeCell ref="I17:I18"/>
    <mergeCell ref="J17:J18"/>
    <mergeCell ref="L17:L18"/>
    <mergeCell ref="M17:M18"/>
    <mergeCell ref="AD17:AD18"/>
    <mergeCell ref="AE17:AE18"/>
    <mergeCell ref="Y17:Y18"/>
    <mergeCell ref="Z17:Z18"/>
    <mergeCell ref="AA17:AA18"/>
    <mergeCell ref="AB17:AB18"/>
    <mergeCell ref="AC17:AC18"/>
    <mergeCell ref="E17:E18"/>
    <mergeCell ref="B19:B20"/>
    <mergeCell ref="C19:C20"/>
    <mergeCell ref="D19:D20"/>
    <mergeCell ref="F19:F20"/>
    <mergeCell ref="G19:G20"/>
    <mergeCell ref="I19:I20"/>
    <mergeCell ref="J19:J20"/>
    <mergeCell ref="L19:L20"/>
    <mergeCell ref="X17:X18"/>
    <mergeCell ref="N17:N18"/>
    <mergeCell ref="O17:O18"/>
    <mergeCell ref="P17:P18"/>
    <mergeCell ref="Q17:Q18"/>
    <mergeCell ref="R17:R18"/>
    <mergeCell ref="S17:S18"/>
    <mergeCell ref="E19:E20"/>
    <mergeCell ref="AC19:AC20"/>
    <mergeCell ref="AD19:AD20"/>
    <mergeCell ref="AE19:AE20"/>
    <mergeCell ref="B21:B22"/>
    <mergeCell ref="F21:F22"/>
    <mergeCell ref="G21:G22"/>
    <mergeCell ref="I21:I22"/>
    <mergeCell ref="J21:J22"/>
    <mergeCell ref="L21:L22"/>
    <mergeCell ref="M21:M22"/>
    <mergeCell ref="S19:S20"/>
    <mergeCell ref="X19:X20"/>
    <mergeCell ref="Y19:Y20"/>
    <mergeCell ref="Z19:Z20"/>
    <mergeCell ref="AA19:AA20"/>
    <mergeCell ref="AB19:AB20"/>
    <mergeCell ref="M19:M20"/>
    <mergeCell ref="N19:N20"/>
    <mergeCell ref="O19:O20"/>
    <mergeCell ref="P19:P20"/>
    <mergeCell ref="Q19:Q20"/>
    <mergeCell ref="R19:R20"/>
    <mergeCell ref="AD21:AD22"/>
    <mergeCell ref="AE21:AE22"/>
    <mergeCell ref="B25:B26"/>
    <mergeCell ref="C25:C26"/>
    <mergeCell ref="D25:D26"/>
    <mergeCell ref="F25:F26"/>
    <mergeCell ref="G25:G26"/>
    <mergeCell ref="I25:I26"/>
    <mergeCell ref="J25:J26"/>
    <mergeCell ref="L25:L26"/>
    <mergeCell ref="X21:X22"/>
    <mergeCell ref="E21:E22"/>
    <mergeCell ref="E25:E26"/>
    <mergeCell ref="Y21:Y22"/>
    <mergeCell ref="Z21:Z22"/>
    <mergeCell ref="AA21:AA22"/>
    <mergeCell ref="AB21:AB22"/>
    <mergeCell ref="AC21:AC22"/>
    <mergeCell ref="N21:N22"/>
    <mergeCell ref="O21:O22"/>
    <mergeCell ref="P21:P22"/>
    <mergeCell ref="Q21:Q22"/>
    <mergeCell ref="R21:R22"/>
    <mergeCell ref="S21:S22"/>
    <mergeCell ref="AC25:AC26"/>
    <mergeCell ref="AD25:AD26"/>
    <mergeCell ref="AE25:AE26"/>
    <mergeCell ref="B27:B28"/>
    <mergeCell ref="C27:C28"/>
    <mergeCell ref="D27:D28"/>
    <mergeCell ref="F27:F28"/>
    <mergeCell ref="G27:G28"/>
    <mergeCell ref="I27:I28"/>
    <mergeCell ref="J27:J28"/>
    <mergeCell ref="S25:S26"/>
    <mergeCell ref="X25:X26"/>
    <mergeCell ref="Y25:Y26"/>
    <mergeCell ref="Z25:Z26"/>
    <mergeCell ref="AA25:AA26"/>
    <mergeCell ref="AB25:AB26"/>
    <mergeCell ref="M25:M26"/>
    <mergeCell ref="N25:N26"/>
    <mergeCell ref="O25:O26"/>
    <mergeCell ref="P25:P26"/>
    <mergeCell ref="Q25:Q26"/>
    <mergeCell ref="R25:R26"/>
    <mergeCell ref="AB27:AB28"/>
    <mergeCell ref="AC27:AC28"/>
    <mergeCell ref="AD27:AD28"/>
    <mergeCell ref="AE27:AE28"/>
    <mergeCell ref="B29:B30"/>
    <mergeCell ref="F29:F30"/>
    <mergeCell ref="G29:G30"/>
    <mergeCell ref="I29:I30"/>
    <mergeCell ref="J29:J30"/>
    <mergeCell ref="L29:L30"/>
    <mergeCell ref="R27:R28"/>
    <mergeCell ref="S27:S28"/>
    <mergeCell ref="X27:X28"/>
    <mergeCell ref="Y27:Y28"/>
    <mergeCell ref="Z27:Z28"/>
    <mergeCell ref="AA27:AA28"/>
    <mergeCell ref="L27:L28"/>
    <mergeCell ref="M27:M28"/>
    <mergeCell ref="N27:N28"/>
    <mergeCell ref="O27:O28"/>
    <mergeCell ref="P27:P28"/>
    <mergeCell ref="Q27:Q28"/>
    <mergeCell ref="AC29:AC30"/>
    <mergeCell ref="AD29:AD30"/>
    <mergeCell ref="AE29:AE30"/>
    <mergeCell ref="Y29:Y30"/>
    <mergeCell ref="B32:B33"/>
    <mergeCell ref="C32:C33"/>
    <mergeCell ref="D32:D33"/>
    <mergeCell ref="F32:F33"/>
    <mergeCell ref="G32:G33"/>
    <mergeCell ref="I32:I33"/>
    <mergeCell ref="J32:J33"/>
    <mergeCell ref="S29:S30"/>
    <mergeCell ref="X29:X30"/>
    <mergeCell ref="E29:E30"/>
    <mergeCell ref="Z29:Z30"/>
    <mergeCell ref="AA29:AA30"/>
    <mergeCell ref="AB29:AB30"/>
    <mergeCell ref="M29:M30"/>
    <mergeCell ref="N29:N30"/>
    <mergeCell ref="O29:O30"/>
    <mergeCell ref="P29:P30"/>
    <mergeCell ref="Q29:Q30"/>
    <mergeCell ref="R29:R30"/>
    <mergeCell ref="AB32:AB33"/>
    <mergeCell ref="AC32:AC33"/>
    <mergeCell ref="AD32:AD33"/>
    <mergeCell ref="AE32:AE33"/>
    <mergeCell ref="B34:B35"/>
    <mergeCell ref="F34:F35"/>
    <mergeCell ref="G34:G35"/>
    <mergeCell ref="I34:I35"/>
    <mergeCell ref="J34:J35"/>
    <mergeCell ref="L34:L35"/>
    <mergeCell ref="R32:R33"/>
    <mergeCell ref="S32:S33"/>
    <mergeCell ref="X32:X33"/>
    <mergeCell ref="Y32:Y33"/>
    <mergeCell ref="Z32:Z33"/>
    <mergeCell ref="AA32:AA33"/>
    <mergeCell ref="L32:L33"/>
    <mergeCell ref="M32:M33"/>
    <mergeCell ref="N32:N33"/>
    <mergeCell ref="O32:O33"/>
    <mergeCell ref="P32:P33"/>
    <mergeCell ref="Q32:Q33"/>
    <mergeCell ref="AC34:AC35"/>
    <mergeCell ref="AD34:AD35"/>
    <mergeCell ref="AE34:AE35"/>
    <mergeCell ref="B36:B37"/>
    <mergeCell ref="C36:C37"/>
    <mergeCell ref="D36:D37"/>
    <mergeCell ref="S34:S35"/>
    <mergeCell ref="X34:X35"/>
    <mergeCell ref="Y34:Y35"/>
    <mergeCell ref="Z34:Z35"/>
    <mergeCell ref="AA34:AA35"/>
    <mergeCell ref="AB34:AB35"/>
    <mergeCell ref="M34:M35"/>
    <mergeCell ref="N34:N35"/>
    <mergeCell ref="O34:O35"/>
    <mergeCell ref="P34:P35"/>
    <mergeCell ref="Q34:Q35"/>
    <mergeCell ref="R34:R35"/>
    <mergeCell ref="AB36:AB37"/>
    <mergeCell ref="AC36:AC37"/>
    <mergeCell ref="AD36:AD37"/>
    <mergeCell ref="AE36:AE37"/>
    <mergeCell ref="Y36:Y37"/>
    <mergeCell ref="Z36:Z37"/>
    <mergeCell ref="AA36:AA37"/>
    <mergeCell ref="B38:B39"/>
    <mergeCell ref="C38:C39"/>
    <mergeCell ref="D38:D39"/>
    <mergeCell ref="F38:F39"/>
    <mergeCell ref="G38:G39"/>
    <mergeCell ref="I38:I39"/>
    <mergeCell ref="R36:R37"/>
    <mergeCell ref="S36:S37"/>
    <mergeCell ref="X36:X37"/>
    <mergeCell ref="L36:L37"/>
    <mergeCell ref="M36:M37"/>
    <mergeCell ref="N36:N37"/>
    <mergeCell ref="O36:O37"/>
    <mergeCell ref="P36:P37"/>
    <mergeCell ref="Q36:Q37"/>
    <mergeCell ref="J36:J37"/>
    <mergeCell ref="I36:I37"/>
    <mergeCell ref="G36:G37"/>
    <mergeCell ref="F36:F37"/>
    <mergeCell ref="AA38:AA39"/>
    <mergeCell ref="AB38:AB39"/>
    <mergeCell ref="AC38:AC39"/>
    <mergeCell ref="AD38:AD39"/>
    <mergeCell ref="AE38:AE39"/>
    <mergeCell ref="B40:B41"/>
    <mergeCell ref="F40:F41"/>
    <mergeCell ref="G40:G41"/>
    <mergeCell ref="I40:I41"/>
    <mergeCell ref="J40:J41"/>
    <mergeCell ref="Q38:Q39"/>
    <mergeCell ref="R38:R39"/>
    <mergeCell ref="S38:S39"/>
    <mergeCell ref="X38:X39"/>
    <mergeCell ref="Y38:Y39"/>
    <mergeCell ref="Z38:Z39"/>
    <mergeCell ref="J38:J39"/>
    <mergeCell ref="L38:L39"/>
    <mergeCell ref="M38:M39"/>
    <mergeCell ref="N38:N39"/>
    <mergeCell ref="O38:O39"/>
    <mergeCell ref="P38:P39"/>
    <mergeCell ref="AB40:AB41"/>
    <mergeCell ref="AC40:AC41"/>
    <mergeCell ref="AD40:AD41"/>
    <mergeCell ref="AE40:AE41"/>
    <mergeCell ref="B44:B45"/>
    <mergeCell ref="C44:C45"/>
    <mergeCell ref="D44:D45"/>
    <mergeCell ref="F44:F45"/>
    <mergeCell ref="G44:G45"/>
    <mergeCell ref="I44:I45"/>
    <mergeCell ref="R40:R41"/>
    <mergeCell ref="S40:S41"/>
    <mergeCell ref="X40:X41"/>
    <mergeCell ref="Y40:Y41"/>
    <mergeCell ref="Z40:Z41"/>
    <mergeCell ref="AA40:AA41"/>
    <mergeCell ref="L40:L41"/>
    <mergeCell ref="M40:M41"/>
    <mergeCell ref="N40:N41"/>
    <mergeCell ref="O40:O41"/>
    <mergeCell ref="P40:P41"/>
    <mergeCell ref="Q40:Q41"/>
    <mergeCell ref="AA44:AA45"/>
    <mergeCell ref="AB44:AB45"/>
    <mergeCell ref="AC44:AC45"/>
    <mergeCell ref="AD44:AD45"/>
    <mergeCell ref="AE44:AE45"/>
    <mergeCell ref="B46:B47"/>
    <mergeCell ref="C46:C47"/>
    <mergeCell ref="D46:D47"/>
    <mergeCell ref="F46:F47"/>
    <mergeCell ref="G46:G47"/>
    <mergeCell ref="S44:S45"/>
    <mergeCell ref="X44:X45"/>
    <mergeCell ref="Y44:Y45"/>
    <mergeCell ref="Z44:Z45"/>
    <mergeCell ref="J44:J45"/>
    <mergeCell ref="L44:L45"/>
    <mergeCell ref="M44:M45"/>
    <mergeCell ref="N44:N45"/>
    <mergeCell ref="O44:O45"/>
    <mergeCell ref="P44:P45"/>
    <mergeCell ref="AE46:AE47"/>
    <mergeCell ref="P46:P47"/>
    <mergeCell ref="Q46:Q47"/>
    <mergeCell ref="R46:R47"/>
    <mergeCell ref="S46:S47"/>
    <mergeCell ref="X46:X47"/>
    <mergeCell ref="Y46:Y47"/>
    <mergeCell ref="I46:I47"/>
    <mergeCell ref="J46:J47"/>
    <mergeCell ref="L46:L47"/>
    <mergeCell ref="M46:M47"/>
    <mergeCell ref="N46:N47"/>
    <mergeCell ref="O46:O47"/>
    <mergeCell ref="G48:G49"/>
    <mergeCell ref="I48:I49"/>
    <mergeCell ref="J48:J49"/>
    <mergeCell ref="L48:L49"/>
    <mergeCell ref="P48:P49"/>
    <mergeCell ref="Q48:Q49"/>
    <mergeCell ref="R48:R49"/>
    <mergeCell ref="Z46:Z47"/>
    <mergeCell ref="AA46:AA47"/>
    <mergeCell ref="AB46:AB47"/>
    <mergeCell ref="AC46:AC47"/>
    <mergeCell ref="AD46:AD47"/>
    <mergeCell ref="AC48:AC49"/>
    <mergeCell ref="AD48:AD49"/>
    <mergeCell ref="AE48:AE49"/>
    <mergeCell ref="B51:B52"/>
    <mergeCell ref="C51:C52"/>
    <mergeCell ref="D51:D52"/>
    <mergeCell ref="F51:F52"/>
    <mergeCell ref="G51:G52"/>
    <mergeCell ref="I51:I52"/>
    <mergeCell ref="J51:J52"/>
    <mergeCell ref="S48:S49"/>
    <mergeCell ref="X48:X49"/>
    <mergeCell ref="Y48:Y49"/>
    <mergeCell ref="Z48:Z49"/>
    <mergeCell ref="AA48:AA49"/>
    <mergeCell ref="AB48:AB49"/>
    <mergeCell ref="M48:M49"/>
    <mergeCell ref="N48:N49"/>
    <mergeCell ref="O48:O49"/>
    <mergeCell ref="B48:B49"/>
    <mergeCell ref="F48:F49"/>
    <mergeCell ref="AB51:AB52"/>
    <mergeCell ref="AC51:AC52"/>
    <mergeCell ref="AD51:AD52"/>
    <mergeCell ref="AE51:AE52"/>
    <mergeCell ref="Y51:Y52"/>
    <mergeCell ref="B53:B54"/>
    <mergeCell ref="C53:C54"/>
    <mergeCell ref="D53:D54"/>
    <mergeCell ref="F53:F54"/>
    <mergeCell ref="G53:G54"/>
    <mergeCell ref="I53:I54"/>
    <mergeCell ref="R51:R52"/>
    <mergeCell ref="S51:S52"/>
    <mergeCell ref="X51:X52"/>
    <mergeCell ref="E51:E52"/>
    <mergeCell ref="E53:E54"/>
    <mergeCell ref="Z51:Z52"/>
    <mergeCell ref="AA51:AA52"/>
    <mergeCell ref="L51:L52"/>
    <mergeCell ref="M51:M52"/>
    <mergeCell ref="N51:N52"/>
    <mergeCell ref="O51:O52"/>
    <mergeCell ref="P51:P52"/>
    <mergeCell ref="Q51:Q52"/>
    <mergeCell ref="AA53:AA54"/>
    <mergeCell ref="AB53:AB54"/>
    <mergeCell ref="AC53:AC54"/>
    <mergeCell ref="AD53:AD54"/>
    <mergeCell ref="AE53:AE54"/>
    <mergeCell ref="B55:B56"/>
    <mergeCell ref="F55:F56"/>
    <mergeCell ref="G55:G56"/>
    <mergeCell ref="I55:I56"/>
    <mergeCell ref="J55:J56"/>
    <mergeCell ref="Q53:Q54"/>
    <mergeCell ref="R53:R54"/>
    <mergeCell ref="S53:S54"/>
    <mergeCell ref="X53:X54"/>
    <mergeCell ref="Y53:Y54"/>
    <mergeCell ref="Z53:Z54"/>
    <mergeCell ref="J53:J54"/>
    <mergeCell ref="L53:L54"/>
    <mergeCell ref="M53:M54"/>
    <mergeCell ref="N53:N54"/>
    <mergeCell ref="O53:O54"/>
    <mergeCell ref="P53:P54"/>
    <mergeCell ref="AB55:AB56"/>
    <mergeCell ref="AC55:AC56"/>
    <mergeCell ref="AD55:AD56"/>
    <mergeCell ref="AE55:AE56"/>
    <mergeCell ref="B58:B59"/>
    <mergeCell ref="C58:C59"/>
    <mergeCell ref="D58:D59"/>
    <mergeCell ref="F58:F59"/>
    <mergeCell ref="G58:G59"/>
    <mergeCell ref="I58:I59"/>
    <mergeCell ref="R55:R56"/>
    <mergeCell ref="S55:S56"/>
    <mergeCell ref="X55:X56"/>
    <mergeCell ref="Y55:Y56"/>
    <mergeCell ref="Z55:Z56"/>
    <mergeCell ref="AA55:AA56"/>
    <mergeCell ref="L55:L56"/>
    <mergeCell ref="M55:M56"/>
    <mergeCell ref="N55:N56"/>
    <mergeCell ref="O55:O56"/>
    <mergeCell ref="P55:P56"/>
    <mergeCell ref="Q55:Q56"/>
    <mergeCell ref="AA58:AA59"/>
    <mergeCell ref="AB58:AB59"/>
    <mergeCell ref="AC58:AC59"/>
    <mergeCell ref="AD58:AD59"/>
    <mergeCell ref="AE58:AE59"/>
    <mergeCell ref="AE60:AE61"/>
    <mergeCell ref="P60:P61"/>
    <mergeCell ref="Q60:Q61"/>
    <mergeCell ref="R60:R61"/>
    <mergeCell ref="S60:S61"/>
    <mergeCell ref="X60:X61"/>
    <mergeCell ref="Y60:Y61"/>
    <mergeCell ref="J60:J61"/>
    <mergeCell ref="L60:L61"/>
    <mergeCell ref="M60:M61"/>
    <mergeCell ref="N60:N61"/>
    <mergeCell ref="O60:O61"/>
    <mergeCell ref="AB60:AB61"/>
    <mergeCell ref="AC60:AC61"/>
    <mergeCell ref="AD60:AD61"/>
    <mergeCell ref="Z60:Z61"/>
    <mergeCell ref="AA60:AA61"/>
    <mergeCell ref="Y58:Y59"/>
    <mergeCell ref="Z58:Z59"/>
    <mergeCell ref="J58:J59"/>
    <mergeCell ref="L58:L59"/>
    <mergeCell ref="M58:M59"/>
    <mergeCell ref="N58:N59"/>
    <mergeCell ref="O58:O59"/>
    <mergeCell ref="P58:P59"/>
    <mergeCell ref="B62:B63"/>
    <mergeCell ref="F62:F63"/>
    <mergeCell ref="B60:B61"/>
    <mergeCell ref="C60:C61"/>
    <mergeCell ref="D60:D61"/>
    <mergeCell ref="F60:F61"/>
    <mergeCell ref="G60:G61"/>
    <mergeCell ref="Q58:Q59"/>
    <mergeCell ref="R58:R59"/>
    <mergeCell ref="S58:S59"/>
    <mergeCell ref="X58:X59"/>
    <mergeCell ref="I60:I61"/>
    <mergeCell ref="AB72:AB73"/>
    <mergeCell ref="AC72:AC73"/>
    <mergeCell ref="AD72:AD73"/>
    <mergeCell ref="G62:G63"/>
    <mergeCell ref="I62:I63"/>
    <mergeCell ref="J62:J63"/>
    <mergeCell ref="L62:L63"/>
    <mergeCell ref="P62:P63"/>
    <mergeCell ref="Q62:Q63"/>
    <mergeCell ref="R62:R63"/>
    <mergeCell ref="AA74:AA75"/>
    <mergeCell ref="AB74:AB75"/>
    <mergeCell ref="AC74:AC75"/>
    <mergeCell ref="AD74:AD75"/>
    <mergeCell ref="AE74:AE75"/>
    <mergeCell ref="AC62:AC63"/>
    <mergeCell ref="AD62:AD63"/>
    <mergeCell ref="AE62:AE63"/>
    <mergeCell ref="B72:B73"/>
    <mergeCell ref="C72:C73"/>
    <mergeCell ref="D72:D73"/>
    <mergeCell ref="F72:F73"/>
    <mergeCell ref="G72:G73"/>
    <mergeCell ref="I72:I73"/>
    <mergeCell ref="J72:J73"/>
    <mergeCell ref="S62:S63"/>
    <mergeCell ref="X62:X63"/>
    <mergeCell ref="Y62:Y63"/>
    <mergeCell ref="Z62:Z63"/>
    <mergeCell ref="AA62:AA63"/>
    <mergeCell ref="AB62:AB63"/>
    <mergeCell ref="M62:M63"/>
    <mergeCell ref="N62:N63"/>
    <mergeCell ref="O62:O63"/>
    <mergeCell ref="Q74:Q75"/>
    <mergeCell ref="R74:R75"/>
    <mergeCell ref="S74:S75"/>
    <mergeCell ref="X74:X75"/>
    <mergeCell ref="I79:I80"/>
    <mergeCell ref="AE72:AE73"/>
    <mergeCell ref="B74:B75"/>
    <mergeCell ref="C74:C75"/>
    <mergeCell ref="D74:D75"/>
    <mergeCell ref="F74:F75"/>
    <mergeCell ref="G74:G75"/>
    <mergeCell ref="I74:I75"/>
    <mergeCell ref="R72:R73"/>
    <mergeCell ref="S72:S73"/>
    <mergeCell ref="X72:X73"/>
    <mergeCell ref="Y72:Y73"/>
    <mergeCell ref="Z72:Z73"/>
    <mergeCell ref="AA72:AA73"/>
    <mergeCell ref="L72:L73"/>
    <mergeCell ref="M72:M73"/>
    <mergeCell ref="N72:N73"/>
    <mergeCell ref="O72:O73"/>
    <mergeCell ref="P72:P73"/>
    <mergeCell ref="Q72:Q73"/>
    <mergeCell ref="Y74:Y75"/>
    <mergeCell ref="Z74:Z75"/>
    <mergeCell ref="J74:J75"/>
    <mergeCell ref="L74:L75"/>
    <mergeCell ref="M74:M75"/>
    <mergeCell ref="N74:N75"/>
    <mergeCell ref="O74:O75"/>
    <mergeCell ref="P74:P75"/>
    <mergeCell ref="AE79:AE80"/>
    <mergeCell ref="P79:P80"/>
    <mergeCell ref="Q79:Q80"/>
    <mergeCell ref="R79:R80"/>
    <mergeCell ref="S79:S80"/>
    <mergeCell ref="X79:X80"/>
    <mergeCell ref="Y79:Y80"/>
    <mergeCell ref="J79:J80"/>
    <mergeCell ref="L79:L80"/>
    <mergeCell ref="M79:M80"/>
    <mergeCell ref="N79:N80"/>
    <mergeCell ref="O79:O80"/>
    <mergeCell ref="Z79:Z80"/>
    <mergeCell ref="AA79:AA80"/>
    <mergeCell ref="AB79:AB80"/>
    <mergeCell ref="AC79:AC80"/>
    <mergeCell ref="AD79:AD80"/>
    <mergeCell ref="AA81:AA82"/>
    <mergeCell ref="AB81:AB82"/>
    <mergeCell ref="AC81:AC82"/>
    <mergeCell ref="AD81:AD82"/>
    <mergeCell ref="B81:B82"/>
    <mergeCell ref="C81:C82"/>
    <mergeCell ref="AC86:AC87"/>
    <mergeCell ref="AD86:AD87"/>
    <mergeCell ref="B79:B80"/>
    <mergeCell ref="C79:C80"/>
    <mergeCell ref="D79:D80"/>
    <mergeCell ref="F79:F80"/>
    <mergeCell ref="G79:G80"/>
    <mergeCell ref="E81:E82"/>
    <mergeCell ref="E86:E87"/>
    <mergeCell ref="AE86:AE87"/>
    <mergeCell ref="P86:P87"/>
    <mergeCell ref="D81:D82"/>
    <mergeCell ref="F81:F82"/>
    <mergeCell ref="G81:G82"/>
    <mergeCell ref="I81:I82"/>
    <mergeCell ref="Z86:Z87"/>
    <mergeCell ref="AA86:AA87"/>
    <mergeCell ref="AB86:AB87"/>
    <mergeCell ref="I86:I87"/>
    <mergeCell ref="J86:J87"/>
    <mergeCell ref="L86:L87"/>
    <mergeCell ref="M86:M87"/>
    <mergeCell ref="N86:N87"/>
    <mergeCell ref="O86:O87"/>
    <mergeCell ref="Q86:Q87"/>
    <mergeCell ref="R86:R87"/>
    <mergeCell ref="S86:S87"/>
    <mergeCell ref="X86:X87"/>
    <mergeCell ref="Y86:Y87"/>
    <mergeCell ref="B88:B89"/>
    <mergeCell ref="C88:C89"/>
    <mergeCell ref="D88:D89"/>
    <mergeCell ref="F88:F89"/>
    <mergeCell ref="G88:G89"/>
    <mergeCell ref="I88:I89"/>
    <mergeCell ref="AE81:AE82"/>
    <mergeCell ref="B86:B87"/>
    <mergeCell ref="C86:C87"/>
    <mergeCell ref="D86:D87"/>
    <mergeCell ref="F86:F87"/>
    <mergeCell ref="G86:G87"/>
    <mergeCell ref="Q81:Q82"/>
    <mergeCell ref="R81:R82"/>
    <mergeCell ref="S81:S82"/>
    <mergeCell ref="X81:X82"/>
    <mergeCell ref="Y81:Y82"/>
    <mergeCell ref="Z81:Z82"/>
    <mergeCell ref="J81:J82"/>
    <mergeCell ref="L81:L82"/>
    <mergeCell ref="M81:M82"/>
    <mergeCell ref="N81:N82"/>
    <mergeCell ref="O81:O82"/>
    <mergeCell ref="P81:P82"/>
    <mergeCell ref="AA88:AA89"/>
    <mergeCell ref="AB88:AB89"/>
    <mergeCell ref="AC88:AC89"/>
    <mergeCell ref="AD88:AD89"/>
    <mergeCell ref="AE88:AE89"/>
    <mergeCell ref="C119:D119"/>
    <mergeCell ref="F119:S119"/>
    <mergeCell ref="Q88:Q89"/>
    <mergeCell ref="R88:R89"/>
    <mergeCell ref="S88:S89"/>
    <mergeCell ref="X88:X89"/>
    <mergeCell ref="Y88:Y89"/>
    <mergeCell ref="Z88:Z89"/>
    <mergeCell ref="J88:J89"/>
    <mergeCell ref="L88:L89"/>
    <mergeCell ref="M88:M89"/>
    <mergeCell ref="N88:N89"/>
    <mergeCell ref="O88:O89"/>
    <mergeCell ref="P88:P89"/>
    <mergeCell ref="E88:E89"/>
    <mergeCell ref="E90:E91"/>
    <mergeCell ref="P114:P115"/>
    <mergeCell ref="Q114:Q115"/>
    <mergeCell ref="R114:R115"/>
    <mergeCell ref="C123:D123"/>
    <mergeCell ref="F123:S123"/>
    <mergeCell ref="C124:D124"/>
    <mergeCell ref="F124:S124"/>
    <mergeCell ref="H128:I128"/>
    <mergeCell ref="J128:K128"/>
    <mergeCell ref="L128:O128"/>
    <mergeCell ref="C120:D120"/>
    <mergeCell ref="F120:S120"/>
    <mergeCell ref="C121:D121"/>
    <mergeCell ref="F121:S121"/>
    <mergeCell ref="C122:D122"/>
    <mergeCell ref="F122:S122"/>
    <mergeCell ref="F136:F138"/>
    <mergeCell ref="L136:O136"/>
    <mergeCell ref="L137:O137"/>
    <mergeCell ref="L138:O138"/>
    <mergeCell ref="F139:F141"/>
    <mergeCell ref="L139:O139"/>
    <mergeCell ref="L140:O140"/>
    <mergeCell ref="L141:O141"/>
    <mergeCell ref="L130:O130"/>
    <mergeCell ref="L131:O131"/>
    <mergeCell ref="L132:O132"/>
    <mergeCell ref="L133:O133"/>
    <mergeCell ref="L134:O134"/>
    <mergeCell ref="L135:O135"/>
    <mergeCell ref="F148:F150"/>
    <mergeCell ref="L148:O148"/>
    <mergeCell ref="L149:O149"/>
    <mergeCell ref="L150:O150"/>
    <mergeCell ref="F151:F153"/>
    <mergeCell ref="L151:O151"/>
    <mergeCell ref="L152:O152"/>
    <mergeCell ref="L153:O153"/>
    <mergeCell ref="F142:F144"/>
    <mergeCell ref="L142:O142"/>
    <mergeCell ref="L143:O143"/>
    <mergeCell ref="L144:O144"/>
    <mergeCell ref="F145:F147"/>
    <mergeCell ref="L145:O145"/>
    <mergeCell ref="L146:O146"/>
    <mergeCell ref="L147:O147"/>
    <mergeCell ref="L164:O164"/>
    <mergeCell ref="L165:O165"/>
    <mergeCell ref="L166:O166"/>
    <mergeCell ref="F154:F156"/>
    <mergeCell ref="L154:O154"/>
    <mergeCell ref="L155:O155"/>
    <mergeCell ref="L156:O156"/>
    <mergeCell ref="L158:O158"/>
    <mergeCell ref="L160:O160"/>
    <mergeCell ref="S114:S115"/>
    <mergeCell ref="K114:K115"/>
    <mergeCell ref="L114:L115"/>
    <mergeCell ref="M114:M115"/>
    <mergeCell ref="N114:N115"/>
    <mergeCell ref="O114:O115"/>
    <mergeCell ref="L161:O161"/>
    <mergeCell ref="L162:O162"/>
    <mergeCell ref="L163:O163"/>
  </mergeCells>
  <hyperlinks>
    <hyperlink ref="H99:H113" r:id="rId1" display="Requirements per QA" xr:uid="{00000000-0004-0000-0000-000000000000}"/>
    <hyperlink ref="H116" r:id="rId2" xr:uid="{00000000-0004-0000-0000-000001000000}"/>
    <hyperlink ref="H112" r:id="rId3" xr:uid="{00000000-0004-0000-0000-000002000000}"/>
    <hyperlink ref="H111" r:id="rId4" xr:uid="{00000000-0004-0000-0000-000003000000}"/>
    <hyperlink ref="H98" r:id="rId5" xr:uid="{00000000-0004-0000-0000-000004000000}"/>
    <hyperlink ref="H108" r:id="rId6" xr:uid="{00000000-0004-0000-0000-000005000000}"/>
    <hyperlink ref="H109" r:id="rId7" xr:uid="{00000000-0004-0000-0000-000006000000}"/>
    <hyperlink ref="H110" r:id="rId8" xr:uid="{00000000-0004-0000-0000-000007000000}"/>
  </hyperlinks>
  <pageMargins left="0.7" right="0.7" top="0.75" bottom="0.75" header="0.3" footer="0.3"/>
  <pageSetup orientation="portrait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L10" sqref="L10"/>
    </sheetView>
  </sheetViews>
  <sheetFormatPr defaultRowHeight="15" x14ac:dyDescent="0.25"/>
  <cols>
    <col min="2" max="2" width="31.28515625" customWidth="1"/>
  </cols>
  <sheetData>
    <row r="1" spans="1:5" ht="16.5" thickTop="1" thickBot="1" x14ac:dyDescent="0.3">
      <c r="A1" s="285"/>
      <c r="B1" s="285" t="s">
        <v>266</v>
      </c>
      <c r="C1" s="286" t="s">
        <v>267</v>
      </c>
      <c r="D1" s="287" t="s">
        <v>268</v>
      </c>
      <c r="E1" s="288" t="s">
        <v>269</v>
      </c>
    </row>
    <row r="2" spans="1:5" ht="15.75" thickTop="1" x14ac:dyDescent="0.25">
      <c r="A2" s="499" t="s">
        <v>270</v>
      </c>
      <c r="B2" s="289" t="s">
        <v>271</v>
      </c>
      <c r="C2" s="290">
        <v>5.57</v>
      </c>
      <c r="D2" s="291">
        <v>5.57</v>
      </c>
      <c r="E2" s="304" t="s">
        <v>272</v>
      </c>
    </row>
    <row r="3" spans="1:5" x14ac:dyDescent="0.25">
      <c r="A3" s="500"/>
      <c r="B3" s="292" t="s">
        <v>273</v>
      </c>
      <c r="C3" s="293">
        <v>5.0999999999999996</v>
      </c>
      <c r="D3" s="294">
        <v>5.0999999999999996</v>
      </c>
      <c r="E3" s="305" t="s">
        <v>274</v>
      </c>
    </row>
    <row r="4" spans="1:5" x14ac:dyDescent="0.25">
      <c r="A4" s="500"/>
      <c r="B4" s="292" t="s">
        <v>275</v>
      </c>
      <c r="C4" s="293">
        <v>1.26</v>
      </c>
      <c r="D4" s="294">
        <v>1.26</v>
      </c>
      <c r="E4" s="305" t="s">
        <v>276</v>
      </c>
    </row>
    <row r="5" spans="1:5" x14ac:dyDescent="0.25">
      <c r="A5" s="500"/>
      <c r="B5" s="292" t="s">
        <v>277</v>
      </c>
      <c r="C5" s="293">
        <v>0</v>
      </c>
      <c r="D5" s="294">
        <v>0</v>
      </c>
      <c r="E5" s="305" t="s">
        <v>278</v>
      </c>
    </row>
    <row r="6" spans="1:5" x14ac:dyDescent="0.25">
      <c r="A6" s="500"/>
      <c r="B6" s="292" t="s">
        <v>279</v>
      </c>
      <c r="C6" s="298">
        <v>-3.71</v>
      </c>
      <c r="D6" s="299">
        <v>-4.47</v>
      </c>
      <c r="E6" s="305" t="s">
        <v>280</v>
      </c>
    </row>
    <row r="7" spans="1:5" ht="15.75" thickBot="1" x14ac:dyDescent="0.3">
      <c r="A7" s="501"/>
      <c r="B7" s="295" t="s">
        <v>281</v>
      </c>
      <c r="C7" s="300">
        <v>-4.7300000000000004</v>
      </c>
      <c r="D7" s="301">
        <v>-4.9400000000000004</v>
      </c>
      <c r="E7" s="306" t="s">
        <v>282</v>
      </c>
    </row>
    <row r="8" spans="1:5" ht="15.75" thickTop="1" x14ac:dyDescent="0.25">
      <c r="A8" s="499" t="s">
        <v>283</v>
      </c>
      <c r="B8" s="289" t="s">
        <v>284</v>
      </c>
      <c r="C8" s="302">
        <v>5.57</v>
      </c>
      <c r="D8" s="303">
        <v>5.57</v>
      </c>
      <c r="E8" s="304" t="s">
        <v>272</v>
      </c>
    </row>
    <row r="9" spans="1:5" x14ac:dyDescent="0.25">
      <c r="A9" s="500"/>
      <c r="B9" s="292" t="s">
        <v>285</v>
      </c>
      <c r="C9" s="298">
        <v>5.0999999999999996</v>
      </c>
      <c r="D9" s="299">
        <v>5.0999999999999996</v>
      </c>
      <c r="E9" s="305" t="s">
        <v>274</v>
      </c>
    </row>
    <row r="10" spans="1:5" x14ac:dyDescent="0.25">
      <c r="A10" s="500"/>
      <c r="B10" s="292" t="s">
        <v>286</v>
      </c>
      <c r="C10" s="298">
        <v>4.97</v>
      </c>
      <c r="D10" s="299">
        <v>5.73</v>
      </c>
      <c r="E10" s="305" t="s">
        <v>272</v>
      </c>
    </row>
    <row r="11" spans="1:5" ht="15.75" thickBot="1" x14ac:dyDescent="0.3">
      <c r="A11" s="501"/>
      <c r="B11" s="295" t="s">
        <v>287</v>
      </c>
      <c r="C11" s="296">
        <v>4.7300000000000004</v>
      </c>
      <c r="D11" s="297">
        <v>4.9400000000000004</v>
      </c>
      <c r="E11" s="306" t="s">
        <v>288</v>
      </c>
    </row>
    <row r="12" spans="1:5" ht="15.75" thickTop="1" x14ac:dyDescent="0.25"/>
  </sheetData>
  <mergeCells count="2">
    <mergeCell ref="A2:A7"/>
    <mergeCell ref="A8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30s Rspec</vt:lpstr>
      <vt:lpstr>ALF Voltages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Kufluoglu, Haldun</dc:creator>
  <cp:keywords>CTPClassification=CTP_NT</cp:keywords>
  <cp:lastModifiedBy>Kufluoglu, Haldun</cp:lastModifiedBy>
  <cp:lastPrinted>2019-11-05T04:37:16Z</cp:lastPrinted>
  <dcterms:created xsi:type="dcterms:W3CDTF">2019-01-01T23:53:17Z</dcterms:created>
  <dcterms:modified xsi:type="dcterms:W3CDTF">2019-11-13T22:48:51Z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74504dc4-ee59-4a52-8cbb-680bb5f58416</vt:lpwstr>
  </property>
  <property fmtid="{D5CDD505-2E9C-101B-9397-08002B2CF9AE}" pid="3" name="CTP_TimeStamp">
    <vt:lpwstr>2019-11-13 22:48:17Z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