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tel-my.sharepoint.com/personal/benjaminx_b_graff_intel_com/Documents/Documents/Air Shuttle/Schedules/2024 Flight Schedules/"/>
    </mc:Choice>
  </mc:AlternateContent>
  <xr:revisionPtr revIDLastSave="104" documentId="8_{955660DE-BE93-4286-9E7A-7BB7B199D75F}" xr6:coauthVersionLast="47" xr6:coauthVersionMax="47" xr10:uidLastSave="{33085352-061C-4ED9-80E5-53CA5A95350E}"/>
  <bookViews>
    <workbookView xWindow="19090" yWindow="-110" windowWidth="19420" windowHeight="10300" xr2:uid="{4FCCF174-81D6-4BB2-86C9-F253E1F233D5}"/>
  </bookViews>
  <sheets>
    <sheet name="Full Schedule" sheetId="1" r:id="rId1"/>
    <sheet name="SJC" sheetId="7" r:id="rId2"/>
    <sheet name="HIO" sheetId="8" r:id="rId3"/>
    <sheet name="MHR" sheetId="9" r:id="rId4"/>
    <sheet name="IWA" sheetId="3" r:id="rId5"/>
    <sheet name="Notes" sheetId="6" r:id="rId6"/>
  </sheets>
  <definedNames>
    <definedName name="_xlnm._FilterDatabase" localSheetId="0" hidden="1">'Full Schedule'!$A$1:$K$24</definedName>
    <definedName name="_xlnm._FilterDatabase" localSheetId="2" hidden="1">HIO!$A$1:$P$12</definedName>
    <definedName name="_xlnm._FilterDatabase" localSheetId="3" hidden="1">MHR!$A$1:$M$7</definedName>
    <definedName name="_xlnm._FilterDatabase" localSheetId="1" hidden="1">SJC!$A$1:$P$20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/>
  <c r="F16" i="1"/>
  <c r="F24" i="1"/>
  <c r="F20" i="1"/>
  <c r="F9" i="1"/>
  <c r="F11" i="1"/>
  <c r="M9" i="3"/>
  <c r="L9" i="3"/>
  <c r="M5" i="3"/>
  <c r="L5" i="3"/>
  <c r="A4" i="7" l="1" a="1"/>
  <c r="A4" i="7" s="1"/>
  <c r="A5" i="9" a="1"/>
  <c r="A7" i="7" a="1"/>
  <c r="A7" i="7" s="1"/>
  <c r="A6" i="9" a="1"/>
  <c r="A11" i="7" a="1"/>
  <c r="A11" i="7" s="1"/>
  <c r="A7" i="9" a="1"/>
  <c r="A15" i="7" a="1"/>
  <c r="L15" i="7" s="1"/>
  <c r="A3" i="9" a="1"/>
  <c r="A18" i="7" a="1"/>
  <c r="P18" i="7" s="1"/>
  <c r="A4" i="9" a="1"/>
  <c r="A14" i="7" a="1"/>
  <c r="A14" i="7" s="1"/>
  <c r="A2" i="9" a="1"/>
  <c r="F7" i="1"/>
  <c r="A2" i="7" s="1" a="1"/>
  <c r="F22" i="1"/>
  <c r="F21" i="1"/>
  <c r="A8" i="7" s="1" a="1"/>
  <c r="F19" i="1"/>
  <c r="A10" i="8" s="1" a="1"/>
  <c r="F17" i="1"/>
  <c r="A19" i="7" s="1" a="1"/>
  <c r="F15" i="1"/>
  <c r="F14" i="1"/>
  <c r="A5" i="8" s="1" a="1"/>
  <c r="F13" i="1"/>
  <c r="F12" i="1"/>
  <c r="F10" i="1"/>
  <c r="F6" i="1"/>
  <c r="A7" i="8" s="1" a="1"/>
  <c r="F4" i="1"/>
  <c r="A3" i="8" s="1" a="1"/>
  <c r="F3" i="1"/>
  <c r="F23" i="1"/>
  <c r="F18" i="1"/>
  <c r="A20" i="7" s="1" a="1"/>
  <c r="F8" i="1"/>
  <c r="A3" i="7" s="1" a="1"/>
  <c r="F2" i="1"/>
  <c r="A2" i="8" s="1" a="1"/>
  <c r="L11" i="7" l="1"/>
  <c r="M11" i="7"/>
  <c r="O7" i="7"/>
  <c r="P7" i="7"/>
  <c r="N14" i="7"/>
  <c r="O18" i="7"/>
  <c r="N11" i="7"/>
  <c r="N18" i="7"/>
  <c r="O15" i="7"/>
  <c r="P11" i="7"/>
  <c r="O11" i="7"/>
  <c r="M15" i="7"/>
  <c r="A15" i="7"/>
  <c r="N15" i="7"/>
  <c r="P15" i="7"/>
  <c r="A18" i="7"/>
  <c r="L4" i="7"/>
  <c r="P14" i="7"/>
  <c r="O14" i="7"/>
  <c r="L7" i="7"/>
  <c r="O4" i="7"/>
  <c r="L18" i="7"/>
  <c r="L14" i="7"/>
  <c r="M7" i="7"/>
  <c r="N4" i="7"/>
  <c r="M4" i="7"/>
  <c r="M18" i="7"/>
  <c r="M14" i="7"/>
  <c r="N7" i="7"/>
  <c r="P4" i="7"/>
  <c r="A13" i="7" a="1"/>
  <c r="P13" i="7" s="1"/>
  <c r="A7" i="9"/>
  <c r="L7" i="9"/>
  <c r="A2" i="9"/>
  <c r="L2" i="9"/>
  <c r="A6" i="9"/>
  <c r="L6" i="9"/>
  <c r="A3" i="9"/>
  <c r="L3" i="9"/>
  <c r="A4" i="9"/>
  <c r="L4" i="9"/>
  <c r="A5" i="9"/>
  <c r="L5" i="9"/>
  <c r="A10" i="8"/>
  <c r="N10" i="8"/>
  <c r="P10" i="8"/>
  <c r="O10" i="8"/>
  <c r="M10" i="8"/>
  <c r="L10" i="8"/>
  <c r="A7" i="8"/>
  <c r="P7" i="8"/>
  <c r="M7" i="8"/>
  <c r="O7" i="8"/>
  <c r="N7" i="8"/>
  <c r="L7" i="8"/>
  <c r="A5" i="7" a="1"/>
  <c r="A5" i="7" s="1"/>
  <c r="A8" i="8" a="1"/>
  <c r="A9" i="7" a="1"/>
  <c r="P9" i="7" s="1"/>
  <c r="A11" i="8" a="1"/>
  <c r="A10" i="7" a="1"/>
  <c r="N10" i="7" s="1"/>
  <c r="A12" i="8" a="1"/>
  <c r="A3" i="8"/>
  <c r="L3" i="8"/>
  <c r="M3" i="8"/>
  <c r="P3" i="8"/>
  <c r="O3" i="8"/>
  <c r="N3" i="8"/>
  <c r="A2" i="8"/>
  <c r="P2" i="8"/>
  <c r="O2" i="8"/>
  <c r="N2" i="8"/>
  <c r="M2" i="8"/>
  <c r="L2" i="8"/>
  <c r="A6" i="7" a="1"/>
  <c r="A6" i="7" s="1"/>
  <c r="A9" i="8" a="1"/>
  <c r="A5" i="8"/>
  <c r="P5" i="8"/>
  <c r="O5" i="8"/>
  <c r="N5" i="8"/>
  <c r="M5" i="8"/>
  <c r="L5" i="8"/>
  <c r="A16" i="7" a="1"/>
  <c r="P16" i="7" s="1"/>
  <c r="A4" i="8" a="1"/>
  <c r="A17" i="7" a="1"/>
  <c r="A17" i="7" s="1"/>
  <c r="A6" i="8" a="1"/>
  <c r="A8" i="7"/>
  <c r="L8" i="7"/>
  <c r="N8" i="7"/>
  <c r="P8" i="7"/>
  <c r="O8" i="7"/>
  <c r="M8" i="7"/>
  <c r="A2" i="7"/>
  <c r="P2" i="7"/>
  <c r="O2" i="7"/>
  <c r="L2" i="7"/>
  <c r="N2" i="7"/>
  <c r="M2" i="7"/>
  <c r="A3" i="7"/>
  <c r="M3" i="7"/>
  <c r="L3" i="7"/>
  <c r="N3" i="7"/>
  <c r="P3" i="7"/>
  <c r="O3" i="7"/>
  <c r="A20" i="7"/>
  <c r="P20" i="7"/>
  <c r="O20" i="7"/>
  <c r="N20" i="7"/>
  <c r="M20" i="7"/>
  <c r="L20" i="7"/>
  <c r="A19" i="7"/>
  <c r="M19" i="7"/>
  <c r="N19" i="7"/>
  <c r="L19" i="7"/>
  <c r="P19" i="7"/>
  <c r="O19" i="7"/>
  <c r="A12" i="7" a="1"/>
  <c r="L11" i="3"/>
  <c r="M10" i="3"/>
  <c r="M8" i="3"/>
  <c r="M7" i="3"/>
  <c r="M6" i="3"/>
  <c r="L6" i="3"/>
  <c r="M4" i="3"/>
  <c r="L4" i="3"/>
  <c r="M3" i="3"/>
  <c r="L3" i="3"/>
  <c r="M2" i="3"/>
  <c r="L2" i="3"/>
  <c r="L13" i="7" l="1"/>
  <c r="O10" i="7"/>
  <c r="A10" i="7"/>
  <c r="O9" i="7"/>
  <c r="M13" i="7"/>
  <c r="N13" i="7"/>
  <c r="A13" i="7"/>
  <c r="M17" i="7"/>
  <c r="P17" i="7"/>
  <c r="O13" i="7"/>
  <c r="M10" i="7"/>
  <c r="N17" i="7"/>
  <c r="L10" i="7"/>
  <c r="L17" i="7"/>
  <c r="P10" i="7"/>
  <c r="A9" i="7"/>
  <c r="L5" i="7"/>
  <c r="N5" i="7"/>
  <c r="O5" i="7"/>
  <c r="A4" i="8"/>
  <c r="O4" i="8"/>
  <c r="N4" i="8"/>
  <c r="L4" i="8"/>
  <c r="M4" i="8"/>
  <c r="P4" i="8"/>
  <c r="A11" i="8"/>
  <c r="L11" i="8"/>
  <c r="P11" i="8"/>
  <c r="O11" i="8"/>
  <c r="N11" i="8"/>
  <c r="M11" i="8"/>
  <c r="P6" i="7"/>
  <c r="P5" i="7"/>
  <c r="L9" i="7"/>
  <c r="A9" i="8"/>
  <c r="N9" i="8"/>
  <c r="M9" i="8"/>
  <c r="L9" i="8"/>
  <c r="O9" i="8"/>
  <c r="P9" i="8"/>
  <c r="A8" i="8"/>
  <c r="P8" i="8"/>
  <c r="L8" i="8"/>
  <c r="O8" i="8"/>
  <c r="N8" i="8"/>
  <c r="M8" i="8"/>
  <c r="O6" i="7"/>
  <c r="M5" i="7"/>
  <c r="L6" i="7"/>
  <c r="M16" i="7"/>
  <c r="M6" i="7"/>
  <c r="N16" i="7"/>
  <c r="M9" i="7"/>
  <c r="N9" i="7"/>
  <c r="A12" i="8"/>
  <c r="O12" i="8"/>
  <c r="N12" i="8"/>
  <c r="M12" i="8"/>
  <c r="L12" i="8"/>
  <c r="P12" i="8"/>
  <c r="N6" i="7"/>
  <c r="L16" i="7"/>
  <c r="A6" i="8"/>
  <c r="M6" i="8"/>
  <c r="L6" i="8"/>
  <c r="P6" i="8"/>
  <c r="O6" i="8"/>
  <c r="N6" i="8"/>
  <c r="A16" i="7"/>
  <c r="O17" i="7"/>
  <c r="O16" i="7"/>
  <c r="A12" i="7"/>
  <c r="P12" i="7"/>
  <c r="N12" i="7"/>
  <c r="O12" i="7"/>
  <c r="M12" i="7"/>
  <c r="L12" i="7"/>
  <c r="M11" i="3"/>
  <c r="L8" i="3"/>
  <c r="L10" i="3"/>
  <c r="L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Graff, BenjaminX B</author>
    <author>tc={6B208A64-E3B1-456C-B242-2605B0575F78}</author>
    <author>tc={0944AE7B-EA9F-45F7-A9EA-7892B3517065}</author>
    <author>tc={A866BA38-4A7E-40FF-A957-852C24671E25}</author>
  </authors>
  <commentList>
    <comment ref="A8" authorId="0" shapeId="0" xr:uid="{F1E5F65C-D03C-40D9-BF63-A84E29034510}">
      <text>
        <r>
          <rPr>
            <b/>
            <sz val="9"/>
            <color indexed="81"/>
            <rFont val="Tahoma"/>
            <family val="2"/>
          </rPr>
          <t>Graff, BenjaminX B:</t>
        </r>
        <r>
          <rPr>
            <sz val="9"/>
            <color indexed="81"/>
            <rFont val="Tahoma"/>
            <family val="2"/>
          </rPr>
          <t xml:space="preserve">
5124b</t>
        </r>
      </text>
    </comment>
    <comment ref="D9" authorId="1" shapeId="0" xr:uid="{6B208A64-E3B1-456C-B242-2605B0575F7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Did this change to 8:40 am? </t>
      </text>
    </comment>
    <comment ref="D15" authorId="2" shapeId="0" xr:uid="{0944AE7B-EA9F-45F7-A9EA-7892B351706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Time changed to 1610 to accommodate for flight 625 leaving at 1530. </t>
      </text>
    </comment>
    <comment ref="A18" authorId="0" shapeId="0" xr:uid="{A07C2609-4C66-4067-BBCC-D753A2960CE1}">
      <text>
        <r>
          <rPr>
            <b/>
            <sz val="9"/>
            <color indexed="81"/>
            <rFont val="Tahoma"/>
            <family val="2"/>
          </rPr>
          <t>Graff, BenjaminX B:</t>
        </r>
        <r>
          <rPr>
            <sz val="9"/>
            <color indexed="81"/>
            <rFont val="Tahoma"/>
            <family val="2"/>
          </rPr>
          <t xml:space="preserve">
5134b</t>
        </r>
      </text>
    </comment>
    <comment ref="A23" authorId="0" shapeId="0" xr:uid="{54D1CC21-0518-4965-AA88-DD9AC53D0338}">
      <text>
        <r>
          <rPr>
            <b/>
            <sz val="9"/>
            <color indexed="81"/>
            <rFont val="Tahoma"/>
            <family val="2"/>
          </rPr>
          <t>Graff, BenjaminX B:</t>
        </r>
        <r>
          <rPr>
            <sz val="9"/>
            <color indexed="81"/>
            <rFont val="Tahoma"/>
            <family val="2"/>
          </rPr>
          <t xml:space="preserve">
5142b</t>
        </r>
      </text>
    </comment>
    <comment ref="D24" authorId="3" shapeId="0" xr:uid="{A866BA38-4A7E-40FF-A957-852C24671E25}">
      <text>
        <t>[Threaded comment]
Your version of Excel allows you to read this threaded comment; however, any edits to it will get removed if the file is opened in a newer version of Excel. Learn more: https://go.microsoft.com/fwlink/?linkid=870924
Comment:
    Changed to 18:25 to accommodate the change on 332.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<sst xmlns="http://schemas.openxmlformats.org/spreadsheetml/2006/main" count="269" uniqueCount="43">
  <si>
    <t>Flight #</t>
  </si>
  <si>
    <t>Origin</t>
  </si>
  <si>
    <t>Departure Time</t>
  </si>
  <si>
    <t>Destination</t>
  </si>
  <si>
    <t>Arrival Time</t>
  </si>
  <si>
    <t>Monday</t>
  </si>
  <si>
    <t>Tuesday</t>
  </si>
  <si>
    <t>Wednesday</t>
  </si>
  <si>
    <t>Thursday</t>
  </si>
  <si>
    <t>Friday</t>
  </si>
  <si>
    <t>HIO</t>
  </si>
  <si>
    <t>SJC</t>
  </si>
  <si>
    <t>X</t>
  </si>
  <si>
    <t>IWA</t>
  </si>
  <si>
    <t>MHR</t>
  </si>
  <si>
    <t>RNB</t>
  </si>
  <si>
    <t>SC12</t>
  </si>
  <si>
    <t>SC7/SC11</t>
  </si>
  <si>
    <t>SC2</t>
  </si>
  <si>
    <t>SJI-1</t>
  </si>
  <si>
    <t>OC8</t>
  </si>
  <si>
    <t>CH2</t>
  </si>
  <si>
    <t>HF3</t>
  </si>
  <si>
    <t>RS5</t>
  </si>
  <si>
    <t>JF3</t>
  </si>
  <si>
    <t>RA1 AND RA2</t>
  </si>
  <si>
    <t>RA3 AND RA4</t>
  </si>
  <si>
    <t>FM7</t>
  </si>
  <si>
    <t>Campus</t>
  </si>
  <si>
    <t>Office to Airport</t>
  </si>
  <si>
    <t>Airport to Office</t>
  </si>
  <si>
    <t>RA1 &amp; RA2</t>
  </si>
  <si>
    <t>RA3 &amp; RA4</t>
  </si>
  <si>
    <t>Office to airport</t>
  </si>
  <si>
    <t>Airport to office</t>
  </si>
  <si>
    <t>A/C Type:</t>
  </si>
  <si>
    <t>EMB-175</t>
  </si>
  <si>
    <t>EMB-145</t>
  </si>
  <si>
    <t>A/C Type</t>
  </si>
  <si>
    <t>321 changed from 8:40 am to 8:15 am.</t>
  </si>
  <si>
    <t>Universal bus size: 35?</t>
  </si>
  <si>
    <t>Complete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</si>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</sst>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h:mm\ AM/PM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Intel Clear"/>
      <family val="2"/>
    </font>
    <font>
      <sz val="11"/>
      <name val="Calibri"/>
      <family val="2"/>
      <scheme val="minor"/>
    </font>
    <font>
      <sz val="11"/>
      <name val="Intel Clear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164" fontId="0" fillId="3" borderId="1" xfId="0" applyNumberForma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20" fontId="2" fillId="0" borderId="0" xfId="0" applyNumberFormat="1" applyFont="1" applyAlignment="1">
      <alignment horizontal="center"/>
    </xf>
    <xf numFmtId="21" fontId="2" fillId="0" borderId="0" xfId="0" applyNumberFormat="1" applyFont="1"/>
    <xf numFmtId="0" fontId="3" fillId="2" borderId="1" xfId="0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Alignment="1">
      <alignment horizontal="center" vertical="center"/>
    </xf>
    <xf numFmtId="20" fontId="2" fillId="0" borderId="0" xfId="0" applyNumberFormat="1" applyFont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6</xdr:col>
      <xdr:colOff>552450</xdr:colOff>
      <xdr:row>95</xdr:row>
      <xdr:rowOff>171450</xdr:rowOff>
    </xdr:to>
    <xdr:pic>
      <xdr:nvPicPr>
        <xdr:cNvPr id="2" name="Picture 1" descr="image">
          <a:extLst>
            <a:ext uri="{FF2B5EF4-FFF2-40B4-BE49-F238E27FC236}">
              <a16:creationId xmlns:a16="http://schemas.microsoft.com/office/drawing/2014/main" id="{F547F2F6-F368-4047-1158-F024BF113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0"/>
          <a:ext cx="4210050" cy="17697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Graff, BenjaminX B" id="{B27F076C-C19F-420D-8B16-169237E54342}" userId="S::benjaminx.b.graff@intel.com::71fdbff7-4966-4e71-81d6-e21519c12fa9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9" dT="2023-10-23T02:19:04.66" personId="{B27F076C-C19F-420D-8B16-169237E54342}" id="{6B208A64-E3B1-456C-B242-2605B0575F78}">
    <text xml:space="preserve">Did this change to 8:40 am? </text>
  </threadedComment>
  <threadedComment ref="D15" dT="2023-10-30T23:20:09.56" personId="{B27F076C-C19F-420D-8B16-169237E54342}" id="{0944AE7B-EA9F-45F7-A9EA-7892B3517065}">
    <text xml:space="preserve">Time changed to 1610 to accommodate for flight 625 leaving at 1530. </text>
  </threadedComment>
  <threadedComment ref="D24" dT="2023-10-30T23:25:43.52" personId="{B27F076C-C19F-420D-8B16-169237E54342}" id="{A866BA38-4A7E-40FF-A957-852C24671E25}">
    <text>Changed to 18:25 to accommodate the change on 332.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41C88-57BF-4F8C-B02C-B722F165EB4C}">
  <dimension ref="A1:K24"/>
  <sheetViews>
    <sheetView tabSelected="1" zoomScale="90" zoomScaleNormal="90" workbookViewId="0">
      <pane ySplit="1" topLeftCell="A8" activePane="bottomLeft" state="frozen"/>
      <selection pane="bottomLeft" activeCell="E31" sqref="E31"/>
    </sheetView>
  </sheetViews>
  <sheetFormatPr defaultRowHeight="15" x14ac:dyDescent="0.25"/>
  <cols>
    <col min="1" max="1" width="8.140625" bestFit="1" customWidth="1"/>
    <col min="2" max="2" width="6.85546875" bestFit="1" customWidth="1"/>
    <col min="3" max="3" width="10.140625" bestFit="1" customWidth="1"/>
    <col min="4" max="4" width="15.85546875" bestFit="1" customWidth="1"/>
    <col min="5" max="5" width="11.85546875" bestFit="1" customWidth="1"/>
    <col min="6" max="6" width="12.85546875" bestFit="1" customWidth="1"/>
    <col min="7" max="7" width="13.85546875" bestFit="1" customWidth="1"/>
    <col min="8" max="8" width="14.140625" bestFit="1" customWidth="1"/>
    <col min="9" max="9" width="17.28515625" bestFit="1" customWidth="1"/>
    <col min="10" max="10" width="15.140625" bestFit="1" customWidth="1"/>
    <col min="11" max="11" width="12" bestFit="1" customWidth="1"/>
  </cols>
  <sheetData>
    <row r="1" spans="1:11" ht="18" x14ac:dyDescent="0.25">
      <c r="A1" s="1" t="s">
        <v>0</v>
      </c>
      <c r="B1" s="1" t="s">
        <v>1</v>
      </c>
      <c r="C1" s="1" t="s">
        <v>35</v>
      </c>
      <c r="D1" s="2" t="s">
        <v>2</v>
      </c>
      <c r="E1" s="1" t="s">
        <v>3</v>
      </c>
      <c r="F1" s="2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</row>
    <row r="2" spans="1:11" x14ac:dyDescent="0.25">
      <c r="A2" s="14">
        <v>112</v>
      </c>
      <c r="B2" s="14" t="s">
        <v>10</v>
      </c>
      <c r="C2" s="14" t="s">
        <v>36</v>
      </c>
      <c r="D2" s="13">
        <v>0.25</v>
      </c>
      <c r="E2" s="14" t="s">
        <v>11</v>
      </c>
      <c r="F2" s="13">
        <f>D2+TIME(1,45,0)</f>
        <v>0.32291666666666669</v>
      </c>
      <c r="G2" s="14" t="s">
        <v>12</v>
      </c>
      <c r="H2" s="14"/>
      <c r="I2" s="14" t="s">
        <v>12</v>
      </c>
      <c r="J2" s="14"/>
      <c r="K2" s="14" t="s">
        <v>12</v>
      </c>
    </row>
    <row r="3" spans="1:11" x14ac:dyDescent="0.25">
      <c r="A3" s="3">
        <v>214</v>
      </c>
      <c r="B3" s="3" t="s">
        <v>13</v>
      </c>
      <c r="C3" s="3" t="s">
        <v>36</v>
      </c>
      <c r="D3" s="4">
        <v>0.25</v>
      </c>
      <c r="E3" s="3" t="s">
        <v>11</v>
      </c>
      <c r="F3" s="4">
        <f>D3+TIME(2,0,0)</f>
        <v>0.33333333333333331</v>
      </c>
      <c r="G3" s="3" t="s">
        <v>12</v>
      </c>
      <c r="H3" s="3"/>
      <c r="I3" s="3" t="s">
        <v>12</v>
      </c>
      <c r="J3" s="3"/>
      <c r="K3" s="3"/>
    </row>
    <row r="4" spans="1:11" x14ac:dyDescent="0.25">
      <c r="A4" s="14">
        <v>615</v>
      </c>
      <c r="B4" s="14" t="s">
        <v>10</v>
      </c>
      <c r="C4" s="14" t="s">
        <v>36</v>
      </c>
      <c r="D4" s="13">
        <v>0.26041666666666669</v>
      </c>
      <c r="E4" s="14" t="s">
        <v>13</v>
      </c>
      <c r="F4" s="13">
        <f>D4+TIME(3,0,0)</f>
        <v>0.38541666666666669</v>
      </c>
      <c r="G4" s="14"/>
      <c r="H4" s="14" t="s">
        <v>12</v>
      </c>
      <c r="I4" s="14"/>
      <c r="J4" s="14" t="s">
        <v>12</v>
      </c>
      <c r="K4" s="14"/>
    </row>
    <row r="5" spans="1:11" x14ac:dyDescent="0.25">
      <c r="A5" s="3">
        <v>311</v>
      </c>
      <c r="B5" s="3" t="s">
        <v>14</v>
      </c>
      <c r="C5" s="3" t="s">
        <v>37</v>
      </c>
      <c r="D5" s="4">
        <v>0.3125</v>
      </c>
      <c r="E5" s="3" t="s">
        <v>11</v>
      </c>
      <c r="F5" s="4">
        <f>D5+TIME(0,35,0)</f>
        <v>0.33680555555555558</v>
      </c>
      <c r="G5" s="3" t="s">
        <v>12</v>
      </c>
      <c r="H5" s="3"/>
      <c r="I5" s="3" t="s">
        <v>12</v>
      </c>
      <c r="J5" s="3"/>
      <c r="K5" s="3"/>
    </row>
    <row r="6" spans="1:11" x14ac:dyDescent="0.25">
      <c r="A6" s="14">
        <v>515</v>
      </c>
      <c r="B6" s="14" t="s">
        <v>13</v>
      </c>
      <c r="C6" s="14" t="s">
        <v>36</v>
      </c>
      <c r="D6" s="13">
        <v>0.28125</v>
      </c>
      <c r="E6" s="14" t="s">
        <v>10</v>
      </c>
      <c r="F6" s="13">
        <f>D6+TIME(3,0,0)</f>
        <v>0.40625</v>
      </c>
      <c r="G6" s="14"/>
      <c r="H6" s="14" t="s">
        <v>12</v>
      </c>
      <c r="I6" s="14"/>
      <c r="J6" s="14" t="s">
        <v>12</v>
      </c>
      <c r="K6" s="14"/>
    </row>
    <row r="7" spans="1:11" x14ac:dyDescent="0.25">
      <c r="A7" s="3">
        <v>124</v>
      </c>
      <c r="B7" s="3" t="s">
        <v>11</v>
      </c>
      <c r="C7" s="3" t="s">
        <v>36</v>
      </c>
      <c r="D7" s="4">
        <v>0.36458333333333331</v>
      </c>
      <c r="E7" s="3" t="s">
        <v>13</v>
      </c>
      <c r="F7" s="4">
        <f>D7+TIME(2,0,0)</f>
        <v>0.44791666666666663</v>
      </c>
      <c r="G7" s="3" t="s">
        <v>12</v>
      </c>
      <c r="H7" s="3"/>
      <c r="I7" s="3" t="s">
        <v>12</v>
      </c>
      <c r="J7" s="3"/>
      <c r="K7" s="3"/>
    </row>
    <row r="8" spans="1:11" x14ac:dyDescent="0.25">
      <c r="A8" s="14">
        <v>125</v>
      </c>
      <c r="B8" s="14" t="s">
        <v>11</v>
      </c>
      <c r="C8" s="14" t="s">
        <v>36</v>
      </c>
      <c r="D8" s="13">
        <v>0.34375</v>
      </c>
      <c r="E8" s="14" t="s">
        <v>13</v>
      </c>
      <c r="F8" s="13">
        <f>D8+TIME(2,0,0)</f>
        <v>0.42708333333333331</v>
      </c>
      <c r="G8" s="14"/>
      <c r="H8" s="14"/>
      <c r="I8" s="14"/>
      <c r="J8" s="14"/>
      <c r="K8" s="14" t="s">
        <v>12</v>
      </c>
    </row>
    <row r="9" spans="1:11" x14ac:dyDescent="0.25">
      <c r="A9" s="3">
        <v>321</v>
      </c>
      <c r="B9" s="3" t="s">
        <v>11</v>
      </c>
      <c r="C9" s="3" t="s">
        <v>37</v>
      </c>
      <c r="D9" s="4">
        <v>0.375</v>
      </c>
      <c r="E9" s="3" t="s">
        <v>14</v>
      </c>
      <c r="F9" s="4">
        <f>D9+TIME(0,35,0)</f>
        <v>0.39930555555555558</v>
      </c>
      <c r="G9" s="3" t="s">
        <v>12</v>
      </c>
      <c r="H9" s="3"/>
      <c r="I9" s="3" t="s">
        <v>12</v>
      </c>
      <c r="J9" s="3"/>
      <c r="K9" s="3"/>
    </row>
    <row r="10" spans="1:11" x14ac:dyDescent="0.25">
      <c r="A10" s="14">
        <v>222</v>
      </c>
      <c r="B10" s="14" t="s">
        <v>11</v>
      </c>
      <c r="C10" s="14" t="s">
        <v>36</v>
      </c>
      <c r="D10" s="13">
        <v>0.35416666666666669</v>
      </c>
      <c r="E10" s="14" t="s">
        <v>10</v>
      </c>
      <c r="F10" s="13">
        <f>D10+TIME(1,45,0)</f>
        <v>0.42708333333333337</v>
      </c>
      <c r="G10" s="14" t="s">
        <v>12</v>
      </c>
      <c r="H10" s="14"/>
      <c r="I10" s="14" t="s">
        <v>12</v>
      </c>
      <c r="J10" s="14"/>
      <c r="K10" s="14"/>
    </row>
    <row r="11" spans="1:11" x14ac:dyDescent="0.25">
      <c r="A11" s="3">
        <v>313</v>
      </c>
      <c r="B11" s="3" t="s">
        <v>14</v>
      </c>
      <c r="C11" s="3" t="s">
        <v>37</v>
      </c>
      <c r="D11" s="4">
        <v>0.375</v>
      </c>
      <c r="E11" s="3" t="s">
        <v>11</v>
      </c>
      <c r="F11" s="4">
        <f>D11+TIME(0,35,0)</f>
        <v>0.39930555555555558</v>
      </c>
      <c r="G11" s="3"/>
      <c r="H11" s="3" t="s">
        <v>12</v>
      </c>
      <c r="I11" s="3"/>
      <c r="J11" s="3" t="s">
        <v>12</v>
      </c>
      <c r="K11" s="3"/>
    </row>
    <row r="12" spans="1:11" x14ac:dyDescent="0.25">
      <c r="A12" s="14">
        <v>322</v>
      </c>
      <c r="B12" s="14" t="s">
        <v>11</v>
      </c>
      <c r="C12" s="14" t="s">
        <v>37</v>
      </c>
      <c r="D12" s="13">
        <v>0.4201388888888889</v>
      </c>
      <c r="E12" s="14" t="s">
        <v>10</v>
      </c>
      <c r="F12" s="13">
        <f>D12+TIME(1,45,0)</f>
        <v>0.49305555555555558</v>
      </c>
      <c r="G12" s="14"/>
      <c r="H12" s="14" t="s">
        <v>12</v>
      </c>
      <c r="I12" s="14"/>
      <c r="J12" s="14" t="s">
        <v>12</v>
      </c>
      <c r="K12" s="14"/>
    </row>
    <row r="13" spans="1:11" x14ac:dyDescent="0.25">
      <c r="A13" s="3">
        <v>232</v>
      </c>
      <c r="B13" s="3" t="s">
        <v>10</v>
      </c>
      <c r="C13" s="3" t="s">
        <v>36</v>
      </c>
      <c r="D13" s="4">
        <v>0.66666666666666663</v>
      </c>
      <c r="E13" s="3" t="s">
        <v>11</v>
      </c>
      <c r="F13" s="4">
        <f>D13+TIME(1,45,0)</f>
        <v>0.73958333333333326</v>
      </c>
      <c r="G13" s="3" t="s">
        <v>12</v>
      </c>
      <c r="H13" s="3"/>
      <c r="I13" s="3" t="s">
        <v>12</v>
      </c>
      <c r="J13" s="3"/>
      <c r="K13" s="3"/>
    </row>
    <row r="14" spans="1:11" x14ac:dyDescent="0.25">
      <c r="A14" s="14">
        <v>525</v>
      </c>
      <c r="B14" s="14" t="s">
        <v>10</v>
      </c>
      <c r="C14" s="14" t="s">
        <v>36</v>
      </c>
      <c r="D14" s="13">
        <v>0.64583333333333337</v>
      </c>
      <c r="E14" s="14" t="s">
        <v>13</v>
      </c>
      <c r="F14" s="13">
        <f>D14+TIME(3,0,0)</f>
        <v>0.77083333333333337</v>
      </c>
      <c r="G14" s="14"/>
      <c r="H14" s="14" t="s">
        <v>12</v>
      </c>
      <c r="I14" s="14"/>
      <c r="J14" s="14" t="s">
        <v>12</v>
      </c>
      <c r="K14" s="14"/>
    </row>
    <row r="15" spans="1:11" x14ac:dyDescent="0.25">
      <c r="A15" s="3">
        <v>332</v>
      </c>
      <c r="B15" s="3" t="s">
        <v>10</v>
      </c>
      <c r="C15" s="3" t="s">
        <v>37</v>
      </c>
      <c r="D15" s="4">
        <v>0.67361111111111116</v>
      </c>
      <c r="E15" s="3" t="s">
        <v>11</v>
      </c>
      <c r="F15" s="4">
        <f>D15+TIME(1,45,0)</f>
        <v>0.74652777777777779</v>
      </c>
      <c r="G15" s="3"/>
      <c r="H15" s="3" t="s">
        <v>12</v>
      </c>
      <c r="I15" s="3"/>
      <c r="J15" s="3" t="s">
        <v>12</v>
      </c>
      <c r="K15" s="3"/>
    </row>
    <row r="16" spans="1:11" x14ac:dyDescent="0.25">
      <c r="A16" s="14">
        <v>331</v>
      </c>
      <c r="B16" s="14" t="s">
        <v>14</v>
      </c>
      <c r="C16" s="14" t="s">
        <v>37</v>
      </c>
      <c r="D16" s="13">
        <v>0.71180555555555547</v>
      </c>
      <c r="E16" s="14" t="s">
        <v>11</v>
      </c>
      <c r="F16" s="13">
        <f>D16+TIME(0,35,0)</f>
        <v>0.73611111111111105</v>
      </c>
      <c r="G16" s="14" t="s">
        <v>12</v>
      </c>
      <c r="H16" s="14"/>
      <c r="I16" s="14" t="s">
        <v>12</v>
      </c>
      <c r="J16" s="14"/>
      <c r="K16" s="14"/>
    </row>
    <row r="17" spans="1:11" x14ac:dyDescent="0.25">
      <c r="A17" s="3">
        <v>134</v>
      </c>
      <c r="B17" s="3" t="s">
        <v>13</v>
      </c>
      <c r="C17" s="3" t="s">
        <v>36</v>
      </c>
      <c r="D17" s="4">
        <v>0.65972222222222221</v>
      </c>
      <c r="E17" s="3" t="s">
        <v>11</v>
      </c>
      <c r="F17" s="4">
        <f>D17+TIME(2,0,0)</f>
        <v>0.74305555555555558</v>
      </c>
      <c r="G17" s="3" t="s">
        <v>12</v>
      </c>
      <c r="H17" s="3"/>
      <c r="I17" s="3" t="s">
        <v>12</v>
      </c>
      <c r="J17" s="3"/>
      <c r="K17" s="3"/>
    </row>
    <row r="18" spans="1:11" x14ac:dyDescent="0.25">
      <c r="A18" s="14">
        <v>135</v>
      </c>
      <c r="B18" s="14" t="s">
        <v>13</v>
      </c>
      <c r="C18" s="14" t="s">
        <v>36</v>
      </c>
      <c r="D18" s="13">
        <v>0.63541666666666663</v>
      </c>
      <c r="E18" s="14" t="s">
        <v>11</v>
      </c>
      <c r="F18" s="13">
        <f>D18+TIME(2,0,0)</f>
        <v>0.71875</v>
      </c>
      <c r="G18" s="14"/>
      <c r="H18" s="14"/>
      <c r="I18" s="14"/>
      <c r="J18" s="14"/>
      <c r="K18" s="14" t="s">
        <v>12</v>
      </c>
    </row>
    <row r="19" spans="1:11" x14ac:dyDescent="0.25">
      <c r="A19" s="3">
        <v>625</v>
      </c>
      <c r="B19" s="3" t="s">
        <v>13</v>
      </c>
      <c r="C19" s="3" t="s">
        <v>36</v>
      </c>
      <c r="D19" s="4">
        <v>0.64583333333333337</v>
      </c>
      <c r="E19" s="3" t="s">
        <v>10</v>
      </c>
      <c r="F19" s="4">
        <f>D19+TIME(3,0,0)</f>
        <v>0.77083333333333337</v>
      </c>
      <c r="G19" s="3"/>
      <c r="H19" s="3" t="s">
        <v>12</v>
      </c>
      <c r="I19" s="3"/>
      <c r="J19" s="3" t="s">
        <v>12</v>
      </c>
      <c r="K19" s="3"/>
    </row>
    <row r="20" spans="1:11" x14ac:dyDescent="0.25">
      <c r="A20" s="14">
        <v>341</v>
      </c>
      <c r="B20" s="14" t="s">
        <v>11</v>
      </c>
      <c r="C20" s="14" t="s">
        <v>37</v>
      </c>
      <c r="D20" s="13">
        <v>0.76388888888888884</v>
      </c>
      <c r="E20" s="14" t="s">
        <v>14</v>
      </c>
      <c r="F20" s="13">
        <f>D20+TIME(0,35,0)</f>
        <v>0.78819444444444442</v>
      </c>
      <c r="G20" s="14" t="s">
        <v>12</v>
      </c>
      <c r="H20" s="14"/>
      <c r="I20" s="14" t="s">
        <v>12</v>
      </c>
      <c r="J20" s="14"/>
      <c r="K20" s="14"/>
    </row>
    <row r="21" spans="1:11" x14ac:dyDescent="0.25">
      <c r="A21" s="3">
        <v>244</v>
      </c>
      <c r="B21" s="3" t="s">
        <v>11</v>
      </c>
      <c r="C21" s="3" t="s">
        <v>36</v>
      </c>
      <c r="D21" s="4">
        <v>0.78125</v>
      </c>
      <c r="E21" s="3" t="s">
        <v>13</v>
      </c>
      <c r="F21" s="4">
        <f>D21+TIME(2,0,0)</f>
        <v>0.86458333333333337</v>
      </c>
      <c r="G21" s="3" t="s">
        <v>12</v>
      </c>
      <c r="H21" s="3"/>
      <c r="I21" s="3" t="s">
        <v>12</v>
      </c>
      <c r="J21" s="3"/>
      <c r="K21" s="3"/>
    </row>
    <row r="22" spans="1:11" x14ac:dyDescent="0.25">
      <c r="A22" s="14">
        <v>142</v>
      </c>
      <c r="B22" s="14" t="s">
        <v>11</v>
      </c>
      <c r="C22" s="14" t="s">
        <v>36</v>
      </c>
      <c r="D22" s="13">
        <v>0.77083333333333337</v>
      </c>
      <c r="E22" s="14" t="s">
        <v>10</v>
      </c>
      <c r="F22" s="13">
        <f>D22+TIME(1,45,0)</f>
        <v>0.84375</v>
      </c>
      <c r="G22" s="14" t="s">
        <v>12</v>
      </c>
      <c r="H22" s="14"/>
      <c r="I22" s="14" t="s">
        <v>12</v>
      </c>
      <c r="J22" s="14"/>
      <c r="K22" s="14"/>
    </row>
    <row r="23" spans="1:11" x14ac:dyDescent="0.25">
      <c r="A23" s="3">
        <v>145</v>
      </c>
      <c r="B23" s="3" t="s">
        <v>11</v>
      </c>
      <c r="C23" s="3" t="s">
        <v>36</v>
      </c>
      <c r="D23" s="4">
        <v>0.73958333333333337</v>
      </c>
      <c r="E23" s="3" t="s">
        <v>10</v>
      </c>
      <c r="F23" s="4">
        <f>D23+TIME(1,45,0)</f>
        <v>0.8125</v>
      </c>
      <c r="G23" s="3"/>
      <c r="H23" s="3"/>
      <c r="I23" s="3"/>
      <c r="J23" s="3"/>
      <c r="K23" s="3" t="s">
        <v>12</v>
      </c>
    </row>
    <row r="24" spans="1:11" x14ac:dyDescent="0.25">
      <c r="A24" s="14">
        <v>343</v>
      </c>
      <c r="B24" s="14" t="s">
        <v>11</v>
      </c>
      <c r="C24" s="14" t="s">
        <v>37</v>
      </c>
      <c r="D24" s="13">
        <v>0.76736111111111116</v>
      </c>
      <c r="E24" s="14" t="s">
        <v>14</v>
      </c>
      <c r="F24" s="13">
        <f>D24+TIME(0,35,0)</f>
        <v>0.79166666666666674</v>
      </c>
      <c r="G24" s="14"/>
      <c r="H24" s="14" t="s">
        <v>12</v>
      </c>
      <c r="I24" s="14"/>
      <c r="J24" s="14" t="s">
        <v>12</v>
      </c>
      <c r="K24" s="14"/>
    </row>
  </sheetData>
  <autoFilter ref="A1:K24" xr:uid="{F0641C88-57BF-4F8C-B02C-B722F165EB4C}"/>
  <pageMargins left="0.7" right="0.7" top="0.75" bottom="0.75" header="0.3" footer="0.3"/>
  <ignoredErrors>
    <ignoredError sqref="F10:F11 F14 F5" formula="1"/>
  </ignoredErrors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ACC9F-EFA5-474E-AA91-133824819362}">
  <dimension ref="A1:Q27"/>
  <sheetViews>
    <sheetView zoomScale="90" zoomScaleNormal="90" workbookViewId="0">
      <pane xSplit="1" topLeftCell="B1" activePane="topRight" state="frozen"/>
      <selection pane="topRight" activeCell="D18" sqref="D18"/>
    </sheetView>
  </sheetViews>
  <sheetFormatPr defaultRowHeight="15" x14ac:dyDescent="0.25"/>
  <cols>
    <col min="1" max="1" width="8.5703125" style="18" bestFit="1" customWidth="1"/>
    <col min="2" max="2" width="15.5703125" style="18" bestFit="1" customWidth="1"/>
    <col min="3" max="3" width="10.28515625" style="18" bestFit="1" customWidth="1"/>
    <col min="4" max="4" width="16.7109375" style="19" bestFit="1" customWidth="1"/>
    <col min="5" max="5" width="12.42578125" style="18" bestFit="1" customWidth="1"/>
    <col min="6" max="6" width="13.42578125" style="19" bestFit="1" customWidth="1"/>
    <col min="7" max="7" width="9.28515625" style="18" bestFit="1" customWidth="1"/>
    <col min="8" max="8" width="9.5703125" style="18" bestFit="1" customWidth="1"/>
    <col min="9" max="9" width="12.7109375" style="18" bestFit="1" customWidth="1"/>
    <col min="10" max="10" width="10.5703125" style="18" bestFit="1" customWidth="1"/>
    <col min="11" max="11" width="7.42578125" style="18" bestFit="1" customWidth="1"/>
    <col min="12" max="12" width="10.140625" style="19" bestFit="1" customWidth="1"/>
    <col min="13" max="13" width="11.28515625" style="19" bestFit="1" customWidth="1"/>
    <col min="14" max="14" width="15.85546875" style="19" bestFit="1" customWidth="1"/>
    <col min="15" max="15" width="10" style="19" bestFit="1" customWidth="1"/>
    <col min="16" max="16" width="11.28515625" style="19" bestFit="1" customWidth="1"/>
  </cols>
  <sheetData>
    <row r="1" spans="1:17" ht="18" x14ac:dyDescent="0.25">
      <c r="A1" s="11" t="s">
        <v>0</v>
      </c>
      <c r="B1" s="11" t="s">
        <v>1</v>
      </c>
      <c r="C1" s="11" t="s">
        <v>38</v>
      </c>
      <c r="D1" s="12" t="s">
        <v>2</v>
      </c>
      <c r="E1" s="11" t="s">
        <v>3</v>
      </c>
      <c r="F1" s="12" t="s">
        <v>4</v>
      </c>
      <c r="G1" s="11" t="s">
        <v>5</v>
      </c>
      <c r="H1" s="11" t="s">
        <v>6</v>
      </c>
      <c r="I1" s="11" t="s">
        <v>7</v>
      </c>
      <c r="J1" s="11" t="s">
        <v>8</v>
      </c>
      <c r="K1" s="11" t="s">
        <v>9</v>
      </c>
      <c r="L1" s="12" t="s">
        <v>15</v>
      </c>
      <c r="M1" s="12" t="s">
        <v>16</v>
      </c>
      <c r="N1" s="12" t="s">
        <v>17</v>
      </c>
      <c r="O1" s="12" t="s">
        <v>18</v>
      </c>
      <c r="P1" s="12" t="s">
        <v>19</v>
      </c>
      <c r="Q1" s="24" t="s">
        <v>41</v>
      </c>
    </row>
    <row r="2" spans="1:17" x14ac:dyDescent="0.25">
      <c r="A2" s="26" cm="1">
        <f t="array" ref="A2:K2">'Full Schedule'!A7:K7</f>
        <v>124</v>
      </c>
      <c r="B2" s="26" t="str">
        <v>SJC</v>
      </c>
      <c r="C2" s="26" t="str">
        <v>EMB-175</v>
      </c>
      <c r="D2" s="16">
        <v>0.36458333333333331</v>
      </c>
      <c r="E2" s="26" t="str">
        <v>IWA</v>
      </c>
      <c r="F2" s="16">
        <v>0.44791666666666663</v>
      </c>
      <c r="G2" s="26" t="str">
        <v>X</v>
      </c>
      <c r="H2" s="26">
        <v>0</v>
      </c>
      <c r="I2" s="26" t="str">
        <v>X</v>
      </c>
      <c r="J2" s="26">
        <v>0</v>
      </c>
      <c r="K2" s="26">
        <v>0</v>
      </c>
      <c r="L2" s="15">
        <f>D2-B23</f>
        <v>0.33333333333333331</v>
      </c>
      <c r="M2" s="15">
        <f>D2-B24</f>
        <v>0.3263888888888889</v>
      </c>
      <c r="N2" s="15">
        <f>D2-B25</f>
        <v>0.3298611111111111</v>
      </c>
      <c r="O2" s="15">
        <f>D2-B26</f>
        <v>0.32291666666666663</v>
      </c>
      <c r="P2" s="15">
        <f>D2-B27</f>
        <v>0.32291666666666663</v>
      </c>
    </row>
    <row r="3" spans="1:17" x14ac:dyDescent="0.25">
      <c r="A3" s="26" cm="1">
        <f t="array" ref="A3:K3">'Full Schedule'!A8:K8</f>
        <v>125</v>
      </c>
      <c r="B3" s="26" t="str">
        <v>SJC</v>
      </c>
      <c r="C3" s="26" t="str">
        <v>EMB-175</v>
      </c>
      <c r="D3" s="16">
        <v>0.34375</v>
      </c>
      <c r="E3" s="26" t="str">
        <v>IWA</v>
      </c>
      <c r="F3" s="16">
        <v>0.42708333333333331</v>
      </c>
      <c r="G3" s="26">
        <v>0</v>
      </c>
      <c r="H3" s="26">
        <v>0</v>
      </c>
      <c r="I3" s="26">
        <v>0</v>
      </c>
      <c r="J3" s="26">
        <v>0</v>
      </c>
      <c r="K3" s="26" t="str">
        <v>X</v>
      </c>
      <c r="L3" s="6">
        <f>D3-B23</f>
        <v>0.3125</v>
      </c>
      <c r="M3" s="6">
        <f>D3-B24</f>
        <v>0.30555555555555558</v>
      </c>
      <c r="N3" s="6">
        <f>D3-B25</f>
        <v>0.30902777777777779</v>
      </c>
      <c r="O3" s="6">
        <f>D3-B26</f>
        <v>0.30208333333333331</v>
      </c>
      <c r="P3" s="6">
        <f>D3-B27</f>
        <v>0.30208333333333331</v>
      </c>
    </row>
    <row r="4" spans="1:17" x14ac:dyDescent="0.25">
      <c r="A4" s="26" cm="1">
        <f t="array" ref="A4:K4">'Full Schedule'!A9:K9</f>
        <v>321</v>
      </c>
      <c r="B4" s="26" t="str">
        <v>SJC</v>
      </c>
      <c r="C4" s="26" t="str">
        <v>EMB-145</v>
      </c>
      <c r="D4" s="16">
        <v>0.375</v>
      </c>
      <c r="E4" s="26" t="str">
        <v>MHR</v>
      </c>
      <c r="F4" s="16">
        <v>0.39930555555555558</v>
      </c>
      <c r="G4" s="26" t="str">
        <v>X</v>
      </c>
      <c r="H4" s="26">
        <v>0</v>
      </c>
      <c r="I4" s="26" t="str">
        <v>X</v>
      </c>
      <c r="J4" s="26">
        <v>0</v>
      </c>
      <c r="K4" s="26">
        <v>0</v>
      </c>
      <c r="L4" s="15">
        <f>D4-B23</f>
        <v>0.34375</v>
      </c>
      <c r="M4" s="15">
        <f>D4-B24</f>
        <v>0.33680555555555558</v>
      </c>
      <c r="N4" s="15">
        <f>D4-B25</f>
        <v>0.34027777777777779</v>
      </c>
      <c r="O4" s="15">
        <f>D4-B26</f>
        <v>0.33333333333333331</v>
      </c>
      <c r="P4" s="15">
        <f>D4-B27</f>
        <v>0.33333333333333331</v>
      </c>
    </row>
    <row r="5" spans="1:17" x14ac:dyDescent="0.25">
      <c r="A5" s="26" cm="1">
        <f t="array" ref="A5:K5">'Full Schedule'!A10:K10</f>
        <v>222</v>
      </c>
      <c r="B5" s="26" t="str">
        <v>SJC</v>
      </c>
      <c r="C5" s="26" t="str">
        <v>EMB-175</v>
      </c>
      <c r="D5" s="16">
        <v>0.35416666666666669</v>
      </c>
      <c r="E5" s="26" t="str">
        <v>HIO</v>
      </c>
      <c r="F5" s="16">
        <v>0.42708333333333337</v>
      </c>
      <c r="G5" s="26" t="str">
        <v>X</v>
      </c>
      <c r="H5" s="26">
        <v>0</v>
      </c>
      <c r="I5" s="26" t="str">
        <v>X</v>
      </c>
      <c r="J5" s="26">
        <v>0</v>
      </c>
      <c r="K5" s="26">
        <v>0</v>
      </c>
      <c r="L5" s="6">
        <f>D5-B23</f>
        <v>0.32291666666666669</v>
      </c>
      <c r="M5" s="6">
        <f>D5-B24</f>
        <v>0.31597222222222227</v>
      </c>
      <c r="N5" s="6">
        <f>D5-B25</f>
        <v>0.31944444444444448</v>
      </c>
      <c r="O5" s="6">
        <f>D5-B26</f>
        <v>0.3125</v>
      </c>
      <c r="P5" s="6">
        <f>D5-B27</f>
        <v>0.3125</v>
      </c>
    </row>
    <row r="6" spans="1:17" x14ac:dyDescent="0.25">
      <c r="A6" s="26" cm="1">
        <f t="array" ref="A6:K6">'Full Schedule'!A12:K12</f>
        <v>322</v>
      </c>
      <c r="B6" s="26" t="str">
        <v>SJC</v>
      </c>
      <c r="C6" s="26" t="str">
        <v>EMB-145</v>
      </c>
      <c r="D6" s="16">
        <v>0.4201388888888889</v>
      </c>
      <c r="E6" s="26" t="str">
        <v>HIO</v>
      </c>
      <c r="F6" s="16">
        <v>0.49305555555555558</v>
      </c>
      <c r="G6" s="26">
        <v>0</v>
      </c>
      <c r="H6" s="26" t="str">
        <v>X</v>
      </c>
      <c r="I6" s="26">
        <v>0</v>
      </c>
      <c r="J6" s="26" t="str">
        <v>X</v>
      </c>
      <c r="K6" s="26">
        <v>0</v>
      </c>
      <c r="L6" s="15">
        <f>D6-B23</f>
        <v>0.3888888888888889</v>
      </c>
      <c r="M6" s="15">
        <f>D6-B24</f>
        <v>0.38194444444444448</v>
      </c>
      <c r="N6" s="15">
        <f>D6-B25</f>
        <v>0.38541666666666669</v>
      </c>
      <c r="O6" s="15">
        <f>D6-B26</f>
        <v>0.37847222222222221</v>
      </c>
      <c r="P6" s="15">
        <f>D6-B27</f>
        <v>0.37847222222222221</v>
      </c>
    </row>
    <row r="7" spans="1:17" x14ac:dyDescent="0.25">
      <c r="A7" s="26" cm="1">
        <f t="array" ref="A7:K7">'Full Schedule'!A20:K20</f>
        <v>341</v>
      </c>
      <c r="B7" s="26" t="str">
        <v>SJC</v>
      </c>
      <c r="C7" s="26" t="str">
        <v>EMB-145</v>
      </c>
      <c r="D7" s="16">
        <v>0.76388888888888884</v>
      </c>
      <c r="E7" s="26" t="str">
        <v>MHR</v>
      </c>
      <c r="F7" s="16">
        <v>0.78819444444444442</v>
      </c>
      <c r="G7" s="26" t="str">
        <v>X</v>
      </c>
      <c r="H7" s="26">
        <v>0</v>
      </c>
      <c r="I7" s="26" t="str">
        <v>X</v>
      </c>
      <c r="J7" s="26">
        <v>0</v>
      </c>
      <c r="K7" s="26">
        <v>0</v>
      </c>
      <c r="L7" s="6">
        <f>D7-B23</f>
        <v>0.73263888888888884</v>
      </c>
      <c r="M7" s="6">
        <f>D7-B24</f>
        <v>0.72569444444444442</v>
      </c>
      <c r="N7" s="6">
        <f>D7-B25</f>
        <v>0.72916666666666663</v>
      </c>
      <c r="O7" s="6">
        <f>D7-B26</f>
        <v>0.72222222222222221</v>
      </c>
      <c r="P7" s="6">
        <f>D7-B27</f>
        <v>0.72222222222222221</v>
      </c>
    </row>
    <row r="8" spans="1:17" x14ac:dyDescent="0.25">
      <c r="A8" s="26" cm="1">
        <f t="array" ref="A8:K8">'Full Schedule'!A21:K21</f>
        <v>244</v>
      </c>
      <c r="B8" s="26" t="str">
        <v>SJC</v>
      </c>
      <c r="C8" s="26" t="str">
        <v>EMB-175</v>
      </c>
      <c r="D8" s="16">
        <v>0.78125</v>
      </c>
      <c r="E8" s="26" t="str">
        <v>IWA</v>
      </c>
      <c r="F8" s="16">
        <v>0.86458333333333337</v>
      </c>
      <c r="G8" s="26" t="str">
        <v>X</v>
      </c>
      <c r="H8" s="26">
        <v>0</v>
      </c>
      <c r="I8" s="26" t="str">
        <v>X</v>
      </c>
      <c r="J8" s="26">
        <v>0</v>
      </c>
      <c r="K8" s="26">
        <v>0</v>
      </c>
      <c r="L8" s="15">
        <f>D8-B23</f>
        <v>0.75</v>
      </c>
      <c r="M8" s="15">
        <f>D8-B24</f>
        <v>0.74305555555555558</v>
      </c>
      <c r="N8" s="15">
        <f>D8-B25</f>
        <v>0.74652777777777779</v>
      </c>
      <c r="O8" s="15">
        <f>D8-B26</f>
        <v>0.73958333333333337</v>
      </c>
      <c r="P8" s="15">
        <f>D8-B27</f>
        <v>0.73958333333333337</v>
      </c>
    </row>
    <row r="9" spans="1:17" x14ac:dyDescent="0.25">
      <c r="A9" s="26" cm="1">
        <f t="array" ref="A9:K9">'Full Schedule'!A22:K22</f>
        <v>142</v>
      </c>
      <c r="B9" s="26" t="str">
        <v>SJC</v>
      </c>
      <c r="C9" s="26" t="str">
        <v>EMB-175</v>
      </c>
      <c r="D9" s="16">
        <v>0.77083333333333337</v>
      </c>
      <c r="E9" s="26" t="str">
        <v>HIO</v>
      </c>
      <c r="F9" s="16">
        <v>0.84375</v>
      </c>
      <c r="G9" s="26" t="str">
        <v>X</v>
      </c>
      <c r="H9" s="26">
        <v>0</v>
      </c>
      <c r="I9" s="26" t="str">
        <v>X</v>
      </c>
      <c r="J9" s="26">
        <v>0</v>
      </c>
      <c r="K9" s="26">
        <v>0</v>
      </c>
      <c r="L9" s="6">
        <f>D9-B23</f>
        <v>0.73958333333333337</v>
      </c>
      <c r="M9" s="6">
        <f>D9-B24</f>
        <v>0.73263888888888895</v>
      </c>
      <c r="N9" s="6">
        <f>D9-B25</f>
        <v>0.73611111111111116</v>
      </c>
      <c r="O9" s="6">
        <f>D9-B26</f>
        <v>0.72916666666666674</v>
      </c>
      <c r="P9" s="6">
        <f>D9-B27</f>
        <v>0.72916666666666674</v>
      </c>
    </row>
    <row r="10" spans="1:17" x14ac:dyDescent="0.25">
      <c r="A10" s="26" cm="1">
        <f t="array" ref="A10:K10">'Full Schedule'!A23:K23</f>
        <v>145</v>
      </c>
      <c r="B10" s="26" t="str">
        <v>SJC</v>
      </c>
      <c r="C10" s="26" t="str">
        <v>EMB-175</v>
      </c>
      <c r="D10" s="16">
        <v>0.73958333333333337</v>
      </c>
      <c r="E10" s="26" t="str">
        <v>HIO</v>
      </c>
      <c r="F10" s="16">
        <v>0.8125</v>
      </c>
      <c r="G10" s="26">
        <v>0</v>
      </c>
      <c r="H10" s="26">
        <v>0</v>
      </c>
      <c r="I10" s="26">
        <v>0</v>
      </c>
      <c r="J10" s="26">
        <v>0</v>
      </c>
      <c r="K10" s="26" t="str">
        <v>X</v>
      </c>
      <c r="L10" s="15">
        <f>D10-B23</f>
        <v>0.70833333333333337</v>
      </c>
      <c r="M10" s="15">
        <f>D10-B24</f>
        <v>0.70138888888888895</v>
      </c>
      <c r="N10" s="15">
        <f>D10-B25</f>
        <v>0.70486111111111116</v>
      </c>
      <c r="O10" s="15">
        <f>D10-B26</f>
        <v>0.69791666666666674</v>
      </c>
      <c r="P10" s="15">
        <f>D10-B27</f>
        <v>0.69791666666666674</v>
      </c>
    </row>
    <row r="11" spans="1:17" x14ac:dyDescent="0.25">
      <c r="A11" s="26" cm="1">
        <f t="array" ref="A11:K11">'Full Schedule'!A24:K24</f>
        <v>343</v>
      </c>
      <c r="B11" s="26" t="str">
        <v>SJC</v>
      </c>
      <c r="C11" s="26" t="str">
        <v>EMB-145</v>
      </c>
      <c r="D11" s="16">
        <v>0.76736111111111116</v>
      </c>
      <c r="E11" s="26" t="str">
        <v>MHR</v>
      </c>
      <c r="F11" s="16">
        <v>0.79166666666666674</v>
      </c>
      <c r="G11" s="26">
        <v>0</v>
      </c>
      <c r="H11" s="26" t="str">
        <v>X</v>
      </c>
      <c r="I11" s="26">
        <v>0</v>
      </c>
      <c r="J11" s="26" t="str">
        <v>X</v>
      </c>
      <c r="K11" s="26">
        <v>0</v>
      </c>
      <c r="L11" s="6">
        <f>D11-B23</f>
        <v>0.73611111111111116</v>
      </c>
      <c r="M11" s="6">
        <f>D11-B24</f>
        <v>0.72916666666666674</v>
      </c>
      <c r="N11" s="6">
        <f>D11-B25</f>
        <v>0.73263888888888895</v>
      </c>
      <c r="O11" s="6">
        <f>D11-B26</f>
        <v>0.72569444444444453</v>
      </c>
      <c r="P11" s="6">
        <f>D11-B27</f>
        <v>0.72569444444444453</v>
      </c>
    </row>
    <row r="12" spans="1:17" x14ac:dyDescent="0.25">
      <c r="A12" s="26" cm="1">
        <f t="array" ref="A12:K12">'Full Schedule'!A2:K2</f>
        <v>112</v>
      </c>
      <c r="B12" s="26" t="str">
        <v>HIO</v>
      </c>
      <c r="C12" s="26" t="str">
        <v>EMB-175</v>
      </c>
      <c r="D12" s="16">
        <v>0.25</v>
      </c>
      <c r="E12" s="26" t="str">
        <v>SJC</v>
      </c>
      <c r="F12" s="16">
        <v>0.32291666666666669</v>
      </c>
      <c r="G12" s="26" t="str">
        <v>X</v>
      </c>
      <c r="H12" s="26">
        <v>0</v>
      </c>
      <c r="I12" s="26" t="str">
        <v>X</v>
      </c>
      <c r="J12" s="26">
        <v>0</v>
      </c>
      <c r="K12" s="26" t="str">
        <v>X</v>
      </c>
      <c r="L12" s="15">
        <f>F12+D23</f>
        <v>0.33680555555555558</v>
      </c>
      <c r="M12" s="15">
        <f>F12+D24</f>
        <v>0.34027777777777779</v>
      </c>
      <c r="N12" s="15">
        <f>F12+D25</f>
        <v>0.34375</v>
      </c>
      <c r="O12" s="15">
        <f>F12+D26</f>
        <v>0.34722222222222227</v>
      </c>
      <c r="P12" s="15">
        <f>F12+D27</f>
        <v>0.34722222222222227</v>
      </c>
      <c r="Q12" t="s">
        <v>42</v>
      </c>
    </row>
    <row r="13" spans="1:17" x14ac:dyDescent="0.25">
      <c r="A13" s="26" cm="1">
        <f t="array" ref="A13:K13">'Full Schedule'!A3:K3</f>
        <v>214</v>
      </c>
      <c r="B13" s="26" t="str">
        <v>IWA</v>
      </c>
      <c r="C13" s="26" t="str">
        <v>EMB-175</v>
      </c>
      <c r="D13" s="16">
        <v>0.25</v>
      </c>
      <c r="E13" s="26" t="str">
        <v>SJC</v>
      </c>
      <c r="F13" s="16">
        <v>0.33333333333333331</v>
      </c>
      <c r="G13" s="26" t="str">
        <v>X</v>
      </c>
      <c r="H13" s="26">
        <v>0</v>
      </c>
      <c r="I13" s="26" t="str">
        <v>X</v>
      </c>
      <c r="J13" s="26">
        <v>0</v>
      </c>
      <c r="K13" s="26">
        <v>0</v>
      </c>
      <c r="L13" s="6">
        <f>F13+D23</f>
        <v>0.34722222222222221</v>
      </c>
      <c r="M13" s="6">
        <f>F13+D24</f>
        <v>0.35069444444444442</v>
      </c>
      <c r="N13" s="6">
        <f>F13+D25</f>
        <v>0.35416666666666663</v>
      </c>
      <c r="O13" s="6">
        <f>F13+D26</f>
        <v>0.3576388888888889</v>
      </c>
      <c r="P13" s="6">
        <f>F13+D27</f>
        <v>0.3576388888888889</v>
      </c>
      <c r="Q13" t="s">
        <v>42</v>
      </c>
    </row>
    <row r="14" spans="1:17" x14ac:dyDescent="0.25">
      <c r="A14" s="26" cm="1">
        <f t="array" ref="A14:K14">'Full Schedule'!A5:K5</f>
        <v>311</v>
      </c>
      <c r="B14" s="26" t="str">
        <v>MHR</v>
      </c>
      <c r="C14" s="26" t="str">
        <v>EMB-145</v>
      </c>
      <c r="D14" s="16">
        <v>0.3125</v>
      </c>
      <c r="E14" s="26" t="str">
        <v>SJC</v>
      </c>
      <c r="F14" s="16">
        <v>0.33680555555555558</v>
      </c>
      <c r="G14" s="26" t="str">
        <v>X</v>
      </c>
      <c r="H14" s="26">
        <v>0</v>
      </c>
      <c r="I14" s="26" t="str">
        <v>X</v>
      </c>
      <c r="J14" s="26">
        <v>0</v>
      </c>
      <c r="K14" s="26">
        <v>0</v>
      </c>
      <c r="L14" s="15">
        <f>F14+D23</f>
        <v>0.35069444444444448</v>
      </c>
      <c r="M14" s="15">
        <f>F14+D24</f>
        <v>0.35416666666666669</v>
      </c>
      <c r="N14" s="15">
        <f>F14+D25</f>
        <v>0.3576388888888889</v>
      </c>
      <c r="O14" s="15">
        <f>F14+D26</f>
        <v>0.36111111111111116</v>
      </c>
      <c r="P14" s="15">
        <f>F14+D27</f>
        <v>0.36111111111111116</v>
      </c>
      <c r="Q14" t="s">
        <v>42</v>
      </c>
    </row>
    <row r="15" spans="1:17" x14ac:dyDescent="0.25">
      <c r="A15" s="26" cm="1">
        <f t="array" ref="A15:K15">'Full Schedule'!A11:K11</f>
        <v>313</v>
      </c>
      <c r="B15" s="26" t="str">
        <v>MHR</v>
      </c>
      <c r="C15" s="26" t="str">
        <v>EMB-145</v>
      </c>
      <c r="D15" s="16">
        <v>0.375</v>
      </c>
      <c r="E15" s="26" t="str">
        <v>SJC</v>
      </c>
      <c r="F15" s="16">
        <v>0.39930555555555558</v>
      </c>
      <c r="G15" s="26">
        <v>0</v>
      </c>
      <c r="H15" s="26" t="str">
        <v>X</v>
      </c>
      <c r="I15" s="26">
        <v>0</v>
      </c>
      <c r="J15" s="26" t="str">
        <v>X</v>
      </c>
      <c r="K15" s="26">
        <v>0</v>
      </c>
      <c r="L15" s="6">
        <f>F15+D23</f>
        <v>0.41319444444444448</v>
      </c>
      <c r="M15" s="6">
        <f>F15+D24</f>
        <v>0.41666666666666669</v>
      </c>
      <c r="N15" s="6">
        <f>F15+D25</f>
        <v>0.4201388888888889</v>
      </c>
      <c r="O15" s="6">
        <f>F15+D26</f>
        <v>0.42361111111111116</v>
      </c>
      <c r="P15" s="6">
        <f>F15+D27</f>
        <v>0.42361111111111116</v>
      </c>
      <c r="Q15" t="s">
        <v>42</v>
      </c>
    </row>
    <row r="16" spans="1:17" x14ac:dyDescent="0.25">
      <c r="A16" s="26" cm="1">
        <f t="array" ref="A16:K16">'Full Schedule'!A13:K13</f>
        <v>232</v>
      </c>
      <c r="B16" s="26" t="str">
        <v>HIO</v>
      </c>
      <c r="C16" s="26" t="str">
        <v>EMB-175</v>
      </c>
      <c r="D16" s="16">
        <v>0.66666666666666663</v>
      </c>
      <c r="E16" s="26" t="str">
        <v>SJC</v>
      </c>
      <c r="F16" s="16">
        <v>0.73958333333333326</v>
      </c>
      <c r="G16" s="26" t="str">
        <v>X</v>
      </c>
      <c r="H16" s="26">
        <v>0</v>
      </c>
      <c r="I16" s="26" t="str">
        <v>X</v>
      </c>
      <c r="J16" s="26">
        <v>0</v>
      </c>
      <c r="K16" s="26">
        <v>0</v>
      </c>
      <c r="L16" s="15">
        <f>F16+D23</f>
        <v>0.7534722222222221</v>
      </c>
      <c r="M16" s="15">
        <f>F16+D24</f>
        <v>0.75694444444444442</v>
      </c>
      <c r="N16" s="15">
        <f>F16+D25</f>
        <v>0.76041666666666663</v>
      </c>
      <c r="O16" s="15">
        <f>F16+D26</f>
        <v>0.76388888888888884</v>
      </c>
      <c r="P16" s="15">
        <f>F16+D27</f>
        <v>0.76388888888888884</v>
      </c>
      <c r="Q16" t="s">
        <v>42</v>
      </c>
    </row>
    <row r="17" spans="1:17" x14ac:dyDescent="0.25">
      <c r="A17" s="26" cm="1">
        <f t="array" ref="A17:K17">'Full Schedule'!A15:K15</f>
        <v>332</v>
      </c>
      <c r="B17" s="26" t="str">
        <v>HIO</v>
      </c>
      <c r="C17" s="26" t="str">
        <v>EMB-145</v>
      </c>
      <c r="D17" s="16">
        <v>0.67361111111111116</v>
      </c>
      <c r="E17" s="26" t="str">
        <v>SJC</v>
      </c>
      <c r="F17" s="16">
        <v>0.74652777777777779</v>
      </c>
      <c r="G17" s="26">
        <v>0</v>
      </c>
      <c r="H17" s="26" t="str">
        <v>X</v>
      </c>
      <c r="I17" s="26">
        <v>0</v>
      </c>
      <c r="J17" s="26" t="str">
        <v>X</v>
      </c>
      <c r="K17" s="26">
        <v>0</v>
      </c>
      <c r="L17" s="6">
        <f>F17+D23</f>
        <v>0.76041666666666663</v>
      </c>
      <c r="M17" s="6">
        <f>F17+D24</f>
        <v>0.76388888888888895</v>
      </c>
      <c r="N17" s="6">
        <f>F17+D25</f>
        <v>0.76736111111111116</v>
      </c>
      <c r="O17" s="6">
        <f>F17+D26</f>
        <v>0.77083333333333337</v>
      </c>
      <c r="P17" s="6">
        <f>F17+D27</f>
        <v>0.77083333333333337</v>
      </c>
      <c r="Q17" t="s">
        <v>42</v>
      </c>
    </row>
    <row r="18" spans="1:17" x14ac:dyDescent="0.25">
      <c r="A18" s="26" cm="1">
        <f t="array" ref="A18:K18">'Full Schedule'!A16:K16</f>
        <v>331</v>
      </c>
      <c r="B18" s="26" t="str">
        <v>MHR</v>
      </c>
      <c r="C18" s="26" t="str">
        <v>EMB-145</v>
      </c>
      <c r="D18" s="16">
        <v>0.71180555555555547</v>
      </c>
      <c r="E18" s="26" t="str">
        <v>SJC</v>
      </c>
      <c r="F18" s="16">
        <v>0.73611111111111105</v>
      </c>
      <c r="G18" s="26" t="str">
        <v>X</v>
      </c>
      <c r="H18" s="26">
        <v>0</v>
      </c>
      <c r="I18" s="26" t="str">
        <v>X</v>
      </c>
      <c r="J18" s="26">
        <v>0</v>
      </c>
      <c r="K18" s="26">
        <v>0</v>
      </c>
      <c r="L18" s="15">
        <f>F18+D23</f>
        <v>0.74999999999999989</v>
      </c>
      <c r="M18" s="15">
        <f>F18+D24</f>
        <v>0.75347222222222221</v>
      </c>
      <c r="N18" s="15">
        <f>F18+D25</f>
        <v>0.75694444444444442</v>
      </c>
      <c r="O18" s="15">
        <f>F18+D26</f>
        <v>0.76041666666666663</v>
      </c>
      <c r="P18" s="15">
        <f>F18+D27</f>
        <v>0.76041666666666663</v>
      </c>
      <c r="Q18" t="s">
        <v>42</v>
      </c>
    </row>
    <row r="19" spans="1:17" x14ac:dyDescent="0.25">
      <c r="A19" s="26" cm="1">
        <f t="array" ref="A19:K19">'Full Schedule'!A17:K17</f>
        <v>134</v>
      </c>
      <c r="B19" s="26" t="str">
        <v>IWA</v>
      </c>
      <c r="C19" s="26" t="str">
        <v>EMB-175</v>
      </c>
      <c r="D19" s="16">
        <v>0.65972222222222221</v>
      </c>
      <c r="E19" s="26" t="str">
        <v>SJC</v>
      </c>
      <c r="F19" s="16">
        <v>0.74305555555555558</v>
      </c>
      <c r="G19" s="26" t="str">
        <v>X</v>
      </c>
      <c r="H19" s="26">
        <v>0</v>
      </c>
      <c r="I19" s="26" t="str">
        <v>X</v>
      </c>
      <c r="J19" s="26">
        <v>0</v>
      </c>
      <c r="K19" s="26">
        <v>0</v>
      </c>
      <c r="L19" s="6">
        <f>F19+D23</f>
        <v>0.75694444444444442</v>
      </c>
      <c r="M19" s="6">
        <f>F19+D24</f>
        <v>0.76041666666666674</v>
      </c>
      <c r="N19" s="6">
        <f>F19+D25</f>
        <v>0.76388888888888895</v>
      </c>
      <c r="O19" s="6">
        <f>F19+D26</f>
        <v>0.76736111111111116</v>
      </c>
      <c r="P19" s="6">
        <f>F19+D27</f>
        <v>0.76736111111111116</v>
      </c>
      <c r="Q19" t="s">
        <v>42</v>
      </c>
    </row>
    <row r="20" spans="1:17" x14ac:dyDescent="0.25">
      <c r="A20" s="26" cm="1">
        <f t="array" ref="A20:K20">'Full Schedule'!A18:K18</f>
        <v>135</v>
      </c>
      <c r="B20" s="26" t="str">
        <v>IWA</v>
      </c>
      <c r="C20" s="26" t="str">
        <v>EMB-175</v>
      </c>
      <c r="D20" s="16">
        <v>0.63541666666666663</v>
      </c>
      <c r="E20" s="26" t="str">
        <v>SJC</v>
      </c>
      <c r="F20" s="16">
        <v>0.71875</v>
      </c>
      <c r="G20" s="26">
        <v>0</v>
      </c>
      <c r="H20" s="26">
        <v>0</v>
      </c>
      <c r="I20" s="26">
        <v>0</v>
      </c>
      <c r="J20" s="26">
        <v>0</v>
      </c>
      <c r="K20" s="26" t="str">
        <v>X</v>
      </c>
      <c r="L20" s="15">
        <f>F20+D23</f>
        <v>0.73263888888888884</v>
      </c>
      <c r="M20" s="15">
        <f>F20+D24</f>
        <v>0.73611111111111116</v>
      </c>
      <c r="N20" s="15">
        <f>F20+D25</f>
        <v>0.73958333333333337</v>
      </c>
      <c r="O20" s="15">
        <f>F20+D26</f>
        <v>0.74305555555555558</v>
      </c>
      <c r="P20" s="15">
        <f>F20+D27</f>
        <v>0.74305555555555558</v>
      </c>
      <c r="Q20" t="s">
        <v>42</v>
      </c>
    </row>
    <row r="22" spans="1:17" x14ac:dyDescent="0.25">
      <c r="A22" s="7" t="s">
        <v>28</v>
      </c>
      <c r="B22" s="8" t="s">
        <v>29</v>
      </c>
      <c r="C22" s="8"/>
      <c r="D22" s="8" t="s">
        <v>30</v>
      </c>
    </row>
    <row r="23" spans="1:17" x14ac:dyDescent="0.25">
      <c r="A23" s="7" t="s">
        <v>15</v>
      </c>
      <c r="B23" s="9">
        <v>3.125E-2</v>
      </c>
      <c r="C23" s="9"/>
      <c r="D23" s="9">
        <v>1.3888888888888888E-2</v>
      </c>
    </row>
    <row r="24" spans="1:17" x14ac:dyDescent="0.25">
      <c r="A24" s="7" t="s">
        <v>16</v>
      </c>
      <c r="B24" s="9">
        <v>3.8194444444444441E-2</v>
      </c>
      <c r="C24" s="9"/>
      <c r="D24" s="9">
        <v>1.7361111111111112E-2</v>
      </c>
    </row>
    <row r="25" spans="1:17" x14ac:dyDescent="0.25">
      <c r="A25" s="7" t="s">
        <v>17</v>
      </c>
      <c r="B25" s="9">
        <v>3.4722222222222224E-2</v>
      </c>
      <c r="C25" s="9"/>
      <c r="D25" s="9">
        <v>2.0833333333333332E-2</v>
      </c>
    </row>
    <row r="26" spans="1:17" x14ac:dyDescent="0.25">
      <c r="A26" s="7" t="s">
        <v>18</v>
      </c>
      <c r="B26" s="9">
        <v>4.1666666666666664E-2</v>
      </c>
      <c r="C26" s="9"/>
      <c r="D26" s="9">
        <v>2.4305555555555556E-2</v>
      </c>
    </row>
    <row r="27" spans="1:17" x14ac:dyDescent="0.25">
      <c r="A27" s="7" t="s">
        <v>19</v>
      </c>
      <c r="B27" s="9">
        <v>4.1666666666666664E-2</v>
      </c>
      <c r="C27" s="9"/>
      <c r="D27" s="9">
        <v>2.4305555555555556E-2</v>
      </c>
    </row>
  </sheetData>
  <autoFilter ref="A1:P20" xr:uid="{2D9ACC9F-EFA5-474E-AA91-133824819362}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2041B-70A1-4063-B965-6555AFCDE241}">
  <dimension ref="A1:Q19"/>
  <sheetViews>
    <sheetView zoomScale="90" zoomScaleNormal="90" workbookViewId="0">
      <pane ySplit="1" topLeftCell="A2" activePane="bottomLeft" state="frozen"/>
      <selection pane="bottomLeft" activeCell="Q15" sqref="Q15"/>
    </sheetView>
  </sheetViews>
  <sheetFormatPr defaultRowHeight="15" x14ac:dyDescent="0.25"/>
  <cols>
    <col min="1" max="1" width="8.5703125" style="20" bestFit="1" customWidth="1"/>
    <col min="2" max="2" width="10.85546875" style="20" customWidth="1"/>
    <col min="3" max="3" width="10.140625" style="20" customWidth="1"/>
    <col min="4" max="4" width="16.7109375" style="21" bestFit="1" customWidth="1"/>
    <col min="5" max="5" width="12.42578125" style="20" bestFit="1" customWidth="1"/>
    <col min="6" max="6" width="13.42578125" style="21" bestFit="1" customWidth="1"/>
    <col min="7" max="7" width="9.28515625" style="20" bestFit="1" customWidth="1"/>
    <col min="8" max="8" width="9.5703125" style="20" bestFit="1" customWidth="1"/>
    <col min="9" max="9" width="12.7109375" style="20" bestFit="1" customWidth="1"/>
    <col min="10" max="10" width="10.5703125" style="20" bestFit="1" customWidth="1"/>
    <col min="11" max="11" width="7.42578125" style="20" bestFit="1" customWidth="1"/>
    <col min="12" max="14" width="9.140625" style="21" bestFit="1" customWidth="1"/>
    <col min="15" max="16" width="15" style="21" bestFit="1" customWidth="1"/>
    <col min="17" max="17" width="10.5703125" bestFit="1" customWidth="1"/>
  </cols>
  <sheetData>
    <row r="1" spans="1:17" ht="18" x14ac:dyDescent="0.25">
      <c r="A1" s="11" t="s">
        <v>0</v>
      </c>
      <c r="B1" s="11" t="s">
        <v>1</v>
      </c>
      <c r="C1" s="11" t="s">
        <v>38</v>
      </c>
      <c r="D1" s="12" t="s">
        <v>2</v>
      </c>
      <c r="E1" s="11" t="s">
        <v>3</v>
      </c>
      <c r="F1" s="12" t="s">
        <v>4</v>
      </c>
      <c r="G1" s="11" t="s">
        <v>5</v>
      </c>
      <c r="H1" s="11" t="s">
        <v>6</v>
      </c>
      <c r="I1" s="11" t="s">
        <v>7</v>
      </c>
      <c r="J1" s="11" t="s">
        <v>8</v>
      </c>
      <c r="K1" s="11" t="s">
        <v>9</v>
      </c>
      <c r="L1" s="12" t="s">
        <v>22</v>
      </c>
      <c r="M1" s="12" t="s">
        <v>23</v>
      </c>
      <c r="N1" s="12" t="s">
        <v>24</v>
      </c>
      <c r="O1" s="12" t="s">
        <v>25</v>
      </c>
      <c r="P1" s="12" t="s">
        <v>26</v>
      </c>
      <c r="Q1" s="24" t="s">
        <v>41</v>
      </c>
    </row>
    <row r="2" spans="1:17" x14ac:dyDescent="0.25">
      <c r="A2" s="14" cm="1">
        <f t="array" ref="A2:K2">'Full Schedule'!A2:K2</f>
        <v>112</v>
      </c>
      <c r="B2" s="14" t="str">
        <v>HIO</v>
      </c>
      <c r="C2" s="14" t="str">
        <v>EMB-175</v>
      </c>
      <c r="D2" s="13">
        <v>0.25</v>
      </c>
      <c r="E2" s="14" t="str">
        <v>SJC</v>
      </c>
      <c r="F2" s="13">
        <v>0.32291666666666669</v>
      </c>
      <c r="G2" s="14" t="str">
        <v>X</v>
      </c>
      <c r="H2" s="14">
        <v>0</v>
      </c>
      <c r="I2" s="14" t="str">
        <v>X</v>
      </c>
      <c r="J2" s="14">
        <v>0</v>
      </c>
      <c r="K2" s="14" t="str">
        <v>X</v>
      </c>
      <c r="L2" s="15">
        <f>D2-B15</f>
        <v>0.20833333333333334</v>
      </c>
      <c r="M2" s="15">
        <f>D2-B16</f>
        <v>0.21180555555555555</v>
      </c>
      <c r="N2" s="15">
        <f>D2-B17</f>
        <v>0.22569444444444445</v>
      </c>
      <c r="O2" s="15">
        <f>D2-B18</f>
        <v>0.21527777777777779</v>
      </c>
      <c r="P2" s="15">
        <f>D2-B19</f>
        <v>0.21875</v>
      </c>
    </row>
    <row r="3" spans="1:17" x14ac:dyDescent="0.25">
      <c r="A3" s="3" cm="1">
        <f t="array" ref="A3:K3">'Full Schedule'!A4:K4</f>
        <v>615</v>
      </c>
      <c r="B3" s="3" t="str">
        <v>HIO</v>
      </c>
      <c r="C3" s="3" t="str">
        <v>EMB-175</v>
      </c>
      <c r="D3" s="4">
        <v>0.26041666666666669</v>
      </c>
      <c r="E3" s="3" t="str">
        <v>IWA</v>
      </c>
      <c r="F3" s="4">
        <v>0.38541666666666669</v>
      </c>
      <c r="G3" s="3">
        <v>0</v>
      </c>
      <c r="H3" s="3" t="str">
        <v>X</v>
      </c>
      <c r="I3" s="3">
        <v>0</v>
      </c>
      <c r="J3" s="3" t="str">
        <v>X</v>
      </c>
      <c r="K3" s="3">
        <v>0</v>
      </c>
      <c r="L3" s="6">
        <f>D3-B15</f>
        <v>0.21875000000000003</v>
      </c>
      <c r="M3" s="6">
        <f>D3-B16</f>
        <v>0.22222222222222224</v>
      </c>
      <c r="N3" s="6">
        <f>D3-B17</f>
        <v>0.23611111111111113</v>
      </c>
      <c r="O3" s="6">
        <f>D3-B18</f>
        <v>0.22569444444444448</v>
      </c>
      <c r="P3" s="6">
        <f>D3-B19</f>
        <v>0.22916666666666669</v>
      </c>
    </row>
    <row r="4" spans="1:17" x14ac:dyDescent="0.25">
      <c r="A4" s="14" cm="1">
        <f t="array" ref="A4:K4">'Full Schedule'!A13:K13</f>
        <v>232</v>
      </c>
      <c r="B4" s="14" t="str">
        <v>HIO</v>
      </c>
      <c r="C4" s="14" t="str">
        <v>EMB-175</v>
      </c>
      <c r="D4" s="13">
        <v>0.66666666666666663</v>
      </c>
      <c r="E4" s="14" t="str">
        <v>SJC</v>
      </c>
      <c r="F4" s="13">
        <v>0.73958333333333326</v>
      </c>
      <c r="G4" s="14" t="str">
        <v>X</v>
      </c>
      <c r="H4" s="14">
        <v>0</v>
      </c>
      <c r="I4" s="14" t="str">
        <v>X</v>
      </c>
      <c r="J4" s="14">
        <v>0</v>
      </c>
      <c r="K4" s="14">
        <v>0</v>
      </c>
      <c r="L4" s="15">
        <f>D4-B15</f>
        <v>0.625</v>
      </c>
      <c r="M4" s="15">
        <f>D4-B16</f>
        <v>0.62847222222222221</v>
      </c>
      <c r="N4" s="15">
        <f>D4-B17</f>
        <v>0.64236111111111105</v>
      </c>
      <c r="O4" s="15">
        <f>D4-B18</f>
        <v>0.63194444444444442</v>
      </c>
      <c r="P4" s="15">
        <f>D4-B19</f>
        <v>0.63541666666666663</v>
      </c>
    </row>
    <row r="5" spans="1:17" x14ac:dyDescent="0.25">
      <c r="A5" s="3" cm="1">
        <f t="array" ref="A5:K5">'Full Schedule'!A14:K14</f>
        <v>525</v>
      </c>
      <c r="B5" s="3" t="str">
        <v>HIO</v>
      </c>
      <c r="C5" s="3" t="str">
        <v>EMB-175</v>
      </c>
      <c r="D5" s="4">
        <v>0.64583333333333337</v>
      </c>
      <c r="E5" s="3" t="str">
        <v>IWA</v>
      </c>
      <c r="F5" s="4">
        <v>0.77083333333333337</v>
      </c>
      <c r="G5" s="3">
        <v>0</v>
      </c>
      <c r="H5" s="3" t="str">
        <v>X</v>
      </c>
      <c r="I5" s="3">
        <v>0</v>
      </c>
      <c r="J5" s="3" t="str">
        <v>X</v>
      </c>
      <c r="K5" s="3">
        <v>0</v>
      </c>
      <c r="L5" s="6">
        <f>D5-B15</f>
        <v>0.60416666666666674</v>
      </c>
      <c r="M5" s="6">
        <f>D5-B16</f>
        <v>0.60763888888888895</v>
      </c>
      <c r="N5" s="6">
        <f>D5-B17</f>
        <v>0.62152777777777779</v>
      </c>
      <c r="O5" s="6">
        <f>D5-B18</f>
        <v>0.61111111111111116</v>
      </c>
      <c r="P5" s="6">
        <f>D5-B19</f>
        <v>0.61458333333333337</v>
      </c>
    </row>
    <row r="6" spans="1:17" x14ac:dyDescent="0.25">
      <c r="A6" s="14" cm="1">
        <f t="array" ref="A6:K6">'Full Schedule'!A15:K15</f>
        <v>332</v>
      </c>
      <c r="B6" s="14" t="str">
        <v>HIO</v>
      </c>
      <c r="C6" s="14" t="str">
        <v>EMB-145</v>
      </c>
      <c r="D6" s="13">
        <v>0.67361111111111116</v>
      </c>
      <c r="E6" s="14" t="str">
        <v>SJC</v>
      </c>
      <c r="F6" s="13">
        <v>0.74652777777777779</v>
      </c>
      <c r="G6" s="14">
        <v>0</v>
      </c>
      <c r="H6" s="14" t="str">
        <v>X</v>
      </c>
      <c r="I6" s="14">
        <v>0</v>
      </c>
      <c r="J6" s="14" t="str">
        <v>X</v>
      </c>
      <c r="K6" s="14">
        <v>0</v>
      </c>
      <c r="L6" s="15">
        <f>D6-D15</f>
        <v>0.67361111111111116</v>
      </c>
      <c r="M6" s="15">
        <f>D6-D16</f>
        <v>0.67361111111111116</v>
      </c>
      <c r="N6" s="15">
        <f>D6-D17</f>
        <v>0.67361111111111116</v>
      </c>
      <c r="O6" s="15">
        <f>D6-D18</f>
        <v>0.67361111111111116</v>
      </c>
      <c r="P6" s="15">
        <f>D6-D19</f>
        <v>0.67361111111111116</v>
      </c>
    </row>
    <row r="7" spans="1:17" x14ac:dyDescent="0.25">
      <c r="A7" s="3" cm="1">
        <f t="array" ref="A7:K7">'Full Schedule'!A6:K6</f>
        <v>515</v>
      </c>
      <c r="B7" s="3" t="str">
        <v>IWA</v>
      </c>
      <c r="C7" s="3" t="str">
        <v>EMB-175</v>
      </c>
      <c r="D7" s="4">
        <v>0.28125</v>
      </c>
      <c r="E7" s="3" t="str">
        <v>HIO</v>
      </c>
      <c r="F7" s="4">
        <v>0.40625</v>
      </c>
      <c r="G7" s="3">
        <v>0</v>
      </c>
      <c r="H7" s="3" t="str">
        <v>X</v>
      </c>
      <c r="I7" s="3">
        <v>0</v>
      </c>
      <c r="J7" s="3" t="str">
        <v>X</v>
      </c>
      <c r="K7" s="3">
        <v>0</v>
      </c>
      <c r="L7" s="6">
        <f>F7+C15</f>
        <v>0.40972222222222221</v>
      </c>
      <c r="M7" s="6">
        <f>F7+C16</f>
        <v>0.41319444444444442</v>
      </c>
      <c r="N7" s="6">
        <f>F7+C17</f>
        <v>0.43055555555555558</v>
      </c>
      <c r="O7" s="6">
        <f>F7+C18</f>
        <v>0.4201388888888889</v>
      </c>
      <c r="P7" s="6">
        <f>F7+C19</f>
        <v>0.41666666666666669</v>
      </c>
      <c r="Q7" t="s">
        <v>42</v>
      </c>
    </row>
    <row r="8" spans="1:17" x14ac:dyDescent="0.25">
      <c r="A8" s="14" cm="1">
        <f t="array" ref="A8:K8">'Full Schedule'!A10:K10</f>
        <v>222</v>
      </c>
      <c r="B8" s="14" t="str">
        <v>SJC</v>
      </c>
      <c r="C8" s="14" t="str">
        <v>EMB-175</v>
      </c>
      <c r="D8" s="13">
        <v>0.35416666666666669</v>
      </c>
      <c r="E8" s="14" t="str">
        <v>HIO</v>
      </c>
      <c r="F8" s="13">
        <v>0.42708333333333337</v>
      </c>
      <c r="G8" s="14" t="str">
        <v>X</v>
      </c>
      <c r="H8" s="14">
        <v>0</v>
      </c>
      <c r="I8" s="14" t="str">
        <v>X</v>
      </c>
      <c r="J8" s="14">
        <v>0</v>
      </c>
      <c r="K8" s="14">
        <v>0</v>
      </c>
      <c r="L8" s="15">
        <f>F8+C15</f>
        <v>0.43055555555555558</v>
      </c>
      <c r="M8" s="15">
        <f>F8+C16</f>
        <v>0.43402777777777779</v>
      </c>
      <c r="N8" s="15">
        <f>F8+C17</f>
        <v>0.45138888888888895</v>
      </c>
      <c r="O8" s="15">
        <f>F8+C18</f>
        <v>0.44097222222222227</v>
      </c>
      <c r="P8" s="15">
        <f>F8+C19</f>
        <v>0.43750000000000006</v>
      </c>
      <c r="Q8" t="s">
        <v>42</v>
      </c>
    </row>
    <row r="9" spans="1:17" x14ac:dyDescent="0.25">
      <c r="A9" s="3" cm="1">
        <f t="array" ref="A9:K9">'Full Schedule'!A12:K12</f>
        <v>322</v>
      </c>
      <c r="B9" s="3" t="str">
        <v>SJC</v>
      </c>
      <c r="C9" s="3" t="str">
        <v>EMB-145</v>
      </c>
      <c r="D9" s="4">
        <v>0.4201388888888889</v>
      </c>
      <c r="E9" s="3" t="str">
        <v>HIO</v>
      </c>
      <c r="F9" s="4">
        <v>0.49305555555555558</v>
      </c>
      <c r="G9" s="3">
        <v>0</v>
      </c>
      <c r="H9" s="3" t="str">
        <v>X</v>
      </c>
      <c r="I9" s="3">
        <v>0</v>
      </c>
      <c r="J9" s="3" t="str">
        <v>X</v>
      </c>
      <c r="K9" s="3">
        <v>0</v>
      </c>
      <c r="L9" s="6">
        <f>F9+C15</f>
        <v>0.49652777777777779</v>
      </c>
      <c r="M9" s="6">
        <f>F9+C16</f>
        <v>0.5</v>
      </c>
      <c r="N9" s="6">
        <f>F9+C17</f>
        <v>0.51736111111111116</v>
      </c>
      <c r="O9" s="6">
        <f>F9+C18</f>
        <v>0.50694444444444442</v>
      </c>
      <c r="P9" s="6">
        <f>F9+C19</f>
        <v>0.50347222222222221</v>
      </c>
      <c r="Q9" t="s">
        <v>42</v>
      </c>
    </row>
    <row r="10" spans="1:17" x14ac:dyDescent="0.25">
      <c r="A10" s="14" cm="1">
        <f t="array" ref="A10:K10">'Full Schedule'!A19:K19</f>
        <v>625</v>
      </c>
      <c r="B10" s="14" t="str">
        <v>IWA</v>
      </c>
      <c r="C10" s="14" t="str">
        <v>EMB-175</v>
      </c>
      <c r="D10" s="13">
        <v>0.64583333333333337</v>
      </c>
      <c r="E10" s="14" t="str">
        <v>HIO</v>
      </c>
      <c r="F10" s="13">
        <v>0.77083333333333337</v>
      </c>
      <c r="G10" s="14">
        <v>0</v>
      </c>
      <c r="H10" s="14" t="str">
        <v>X</v>
      </c>
      <c r="I10" s="14">
        <v>0</v>
      </c>
      <c r="J10" s="14" t="str">
        <v>X</v>
      </c>
      <c r="K10" s="14">
        <v>0</v>
      </c>
      <c r="L10" s="15">
        <f>F10+C15</f>
        <v>0.77430555555555558</v>
      </c>
      <c r="M10" s="15">
        <f>F10+C16</f>
        <v>0.77777777777777779</v>
      </c>
      <c r="N10" s="15">
        <f>F10+C17</f>
        <v>0.79513888888888895</v>
      </c>
      <c r="O10" s="15">
        <f>F10+C18</f>
        <v>0.78472222222222221</v>
      </c>
      <c r="P10" s="15">
        <f>F10+C19</f>
        <v>0.78125</v>
      </c>
      <c r="Q10" t="s">
        <v>42</v>
      </c>
    </row>
    <row r="11" spans="1:17" x14ac:dyDescent="0.25">
      <c r="A11" s="3" cm="1">
        <f t="array" ref="A11:K11">'Full Schedule'!A22:K22</f>
        <v>142</v>
      </c>
      <c r="B11" s="3" t="str">
        <v>SJC</v>
      </c>
      <c r="C11" s="3" t="str">
        <v>EMB-175</v>
      </c>
      <c r="D11" s="4">
        <v>0.77083333333333337</v>
      </c>
      <c r="E11" s="3" t="str">
        <v>HIO</v>
      </c>
      <c r="F11" s="4">
        <v>0.84375</v>
      </c>
      <c r="G11" s="3" t="str">
        <v>X</v>
      </c>
      <c r="H11" s="3">
        <v>0</v>
      </c>
      <c r="I11" s="3" t="str">
        <v>X</v>
      </c>
      <c r="J11" s="3">
        <v>0</v>
      </c>
      <c r="K11" s="3">
        <v>0</v>
      </c>
      <c r="L11" s="6">
        <f>F11+C15</f>
        <v>0.84722222222222221</v>
      </c>
      <c r="M11" s="6">
        <f>F11+C16</f>
        <v>0.85069444444444442</v>
      </c>
      <c r="N11" s="6">
        <f>F11+C17</f>
        <v>0.86805555555555558</v>
      </c>
      <c r="O11" s="6">
        <f>F11+C18</f>
        <v>0.85763888888888884</v>
      </c>
      <c r="P11" s="6">
        <f>F11+C19</f>
        <v>0.85416666666666663</v>
      </c>
      <c r="Q11" t="s">
        <v>42</v>
      </c>
    </row>
    <row r="12" spans="1:17" x14ac:dyDescent="0.25">
      <c r="A12" s="14" cm="1">
        <f t="array" ref="A12:K12">'Full Schedule'!A23:K23</f>
        <v>145</v>
      </c>
      <c r="B12" s="14" t="str">
        <v>SJC</v>
      </c>
      <c r="C12" s="14" t="str">
        <v>EMB-175</v>
      </c>
      <c r="D12" s="13">
        <v>0.73958333333333337</v>
      </c>
      <c r="E12" s="14" t="str">
        <v>HIO</v>
      </c>
      <c r="F12" s="13">
        <v>0.8125</v>
      </c>
      <c r="G12" s="14">
        <v>0</v>
      </c>
      <c r="H12" s="14">
        <v>0</v>
      </c>
      <c r="I12" s="14">
        <v>0</v>
      </c>
      <c r="J12" s="14">
        <v>0</v>
      </c>
      <c r="K12" s="14" t="str">
        <v>X</v>
      </c>
      <c r="L12" s="15">
        <f>F12+C15</f>
        <v>0.81597222222222221</v>
      </c>
      <c r="M12" s="15">
        <f>F12+C16</f>
        <v>0.81944444444444442</v>
      </c>
      <c r="N12" s="15">
        <f>F12+C17</f>
        <v>0.83680555555555558</v>
      </c>
      <c r="O12" s="15">
        <f>F12+C18</f>
        <v>0.82638888888888884</v>
      </c>
      <c r="P12" s="15">
        <f>F12+C19</f>
        <v>0.82291666666666663</v>
      </c>
      <c r="Q12" t="s">
        <v>42</v>
      </c>
    </row>
    <row r="14" spans="1:17" x14ac:dyDescent="0.25">
      <c r="A14" s="7" t="s">
        <v>28</v>
      </c>
      <c r="B14" s="8" t="s">
        <v>29</v>
      </c>
      <c r="C14" s="8" t="s">
        <v>30</v>
      </c>
    </row>
    <row r="15" spans="1:17" x14ac:dyDescent="0.25">
      <c r="A15" s="7" t="s">
        <v>22</v>
      </c>
      <c r="B15" s="9">
        <v>4.1666666666666664E-2</v>
      </c>
      <c r="C15" s="9">
        <v>3.472222222222222E-3</v>
      </c>
    </row>
    <row r="16" spans="1:17" x14ac:dyDescent="0.25">
      <c r="A16" s="7" t="s">
        <v>23</v>
      </c>
      <c r="B16" s="9">
        <v>3.8194444444444441E-2</v>
      </c>
      <c r="C16" s="9">
        <v>6.9444444444444441E-3</v>
      </c>
    </row>
    <row r="17" spans="1:3" x14ac:dyDescent="0.25">
      <c r="A17" s="7" t="s">
        <v>24</v>
      </c>
      <c r="B17" s="9">
        <v>2.4305555555555556E-2</v>
      </c>
      <c r="C17" s="9">
        <v>2.4305555555555556E-2</v>
      </c>
    </row>
    <row r="18" spans="1:3" x14ac:dyDescent="0.25">
      <c r="A18" s="7" t="s">
        <v>31</v>
      </c>
      <c r="B18" s="9">
        <v>3.4722222222222224E-2</v>
      </c>
      <c r="C18" s="9">
        <v>1.3888888888888888E-2</v>
      </c>
    </row>
    <row r="19" spans="1:3" x14ac:dyDescent="0.25">
      <c r="A19" s="7" t="s">
        <v>32</v>
      </c>
      <c r="B19" s="9">
        <v>3.125E-2</v>
      </c>
      <c r="C19" s="9">
        <v>1.0416666666666666E-2</v>
      </c>
    </row>
  </sheetData>
  <autoFilter ref="A1:P12" xr:uid="{AE02041B-70A1-4063-B965-6555AFCDE241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65B96-05E3-4D95-AD4E-1B49D917FEC0}">
  <dimension ref="A1:M10"/>
  <sheetViews>
    <sheetView workbookViewId="0">
      <pane ySplit="1" topLeftCell="A2" activePane="bottomLeft" state="frozen"/>
      <selection pane="bottomLeft" activeCell="G16" sqref="G16"/>
    </sheetView>
  </sheetViews>
  <sheetFormatPr defaultRowHeight="15" x14ac:dyDescent="0.25"/>
  <cols>
    <col min="1" max="1" width="15.28515625" style="18" bestFit="1" customWidth="1"/>
    <col min="2" max="2" width="7.28515625" style="18" bestFit="1" customWidth="1"/>
    <col min="3" max="3" width="10.28515625" style="18" bestFit="1" customWidth="1"/>
    <col min="4" max="4" width="16.7109375" style="19" bestFit="1" customWidth="1"/>
    <col min="5" max="5" width="12.42578125" style="18" bestFit="1" customWidth="1"/>
    <col min="6" max="6" width="13.42578125" style="19" bestFit="1" customWidth="1"/>
    <col min="7" max="7" width="9.28515625" style="18" bestFit="1" customWidth="1"/>
    <col min="8" max="8" width="9.5703125" style="18" bestFit="1" customWidth="1"/>
    <col min="9" max="9" width="12.7109375" style="18" bestFit="1" customWidth="1"/>
    <col min="10" max="10" width="10.5703125" style="18" bestFit="1" customWidth="1"/>
    <col min="11" max="11" width="7.42578125" style="18" bestFit="1" customWidth="1"/>
    <col min="12" max="12" width="10.140625" style="19" bestFit="1" customWidth="1"/>
    <col min="13" max="13" width="15.140625" bestFit="1" customWidth="1"/>
  </cols>
  <sheetData>
    <row r="1" spans="1:13" ht="18" x14ac:dyDescent="0.25">
      <c r="A1" s="1" t="s">
        <v>0</v>
      </c>
      <c r="B1" s="1" t="s">
        <v>1</v>
      </c>
      <c r="C1" s="1" t="s">
        <v>38</v>
      </c>
      <c r="D1" s="2" t="s">
        <v>2</v>
      </c>
      <c r="E1" s="1" t="s">
        <v>3</v>
      </c>
      <c r="F1" s="2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2" t="s">
        <v>27</v>
      </c>
      <c r="M1" s="25" t="s">
        <v>41</v>
      </c>
    </row>
    <row r="2" spans="1:13" x14ac:dyDescent="0.25">
      <c r="A2" s="26" cm="1">
        <f t="array" ref="A2:K2">'Full Schedule'!A5:K5</f>
        <v>311</v>
      </c>
      <c r="B2" s="26" t="str">
        <v>MHR</v>
      </c>
      <c r="C2" s="26" t="str">
        <v>EMB-145</v>
      </c>
      <c r="D2" s="16">
        <v>0.3125</v>
      </c>
      <c r="E2" s="26" t="str">
        <v>SJC</v>
      </c>
      <c r="F2" s="16">
        <v>0.33680555555555558</v>
      </c>
      <c r="G2" s="26" t="str">
        <v>X</v>
      </c>
      <c r="H2" s="26">
        <v>0</v>
      </c>
      <c r="I2" s="26" t="str">
        <v>X</v>
      </c>
      <c r="J2" s="26">
        <v>0</v>
      </c>
      <c r="K2" s="26">
        <v>0</v>
      </c>
      <c r="L2" s="16">
        <f>D2-B9</f>
        <v>0.29166666666666669</v>
      </c>
    </row>
    <row r="3" spans="1:13" x14ac:dyDescent="0.25">
      <c r="A3" s="26" cm="1">
        <f t="array" ref="A3:K3">'Full Schedule'!A11:K11</f>
        <v>313</v>
      </c>
      <c r="B3" s="26" t="str">
        <v>MHR</v>
      </c>
      <c r="C3" s="26" t="str">
        <v>EMB-145</v>
      </c>
      <c r="D3" s="16">
        <v>0.375</v>
      </c>
      <c r="E3" s="26" t="str">
        <v>SJC</v>
      </c>
      <c r="F3" s="16">
        <v>0.39930555555555558</v>
      </c>
      <c r="G3" s="26">
        <v>0</v>
      </c>
      <c r="H3" s="26" t="str">
        <v>X</v>
      </c>
      <c r="I3" s="26">
        <v>0</v>
      </c>
      <c r="J3" s="26" t="str">
        <v>X</v>
      </c>
      <c r="K3" s="26">
        <v>0</v>
      </c>
      <c r="L3" s="5">
        <f>D3-B9</f>
        <v>0.35416666666666669</v>
      </c>
    </row>
    <row r="4" spans="1:13" x14ac:dyDescent="0.25">
      <c r="A4" s="26" cm="1">
        <f t="array" ref="A4:K4">'Full Schedule'!A16:K16</f>
        <v>331</v>
      </c>
      <c r="B4" s="26" t="str">
        <v>MHR</v>
      </c>
      <c r="C4" s="26" t="str">
        <v>EMB-145</v>
      </c>
      <c r="D4" s="16">
        <v>0.71180555555555547</v>
      </c>
      <c r="E4" s="26" t="str">
        <v>SJC</v>
      </c>
      <c r="F4" s="16">
        <v>0.73611111111111105</v>
      </c>
      <c r="G4" s="26" t="str">
        <v>X</v>
      </c>
      <c r="H4" s="26">
        <v>0</v>
      </c>
      <c r="I4" s="26" t="str">
        <v>X</v>
      </c>
      <c r="J4" s="26">
        <v>0</v>
      </c>
      <c r="K4" s="26">
        <v>0</v>
      </c>
      <c r="L4" s="16">
        <f>D4-B9</f>
        <v>0.6909722222222221</v>
      </c>
    </row>
    <row r="5" spans="1:13" x14ac:dyDescent="0.25">
      <c r="A5" s="26" cm="1">
        <f t="array" ref="A5:K5">'Full Schedule'!A9:K9</f>
        <v>321</v>
      </c>
      <c r="B5" s="26" t="str">
        <v>SJC</v>
      </c>
      <c r="C5" s="26" t="str">
        <v>EMB-145</v>
      </c>
      <c r="D5" s="16">
        <v>0.375</v>
      </c>
      <c r="E5" s="26" t="str">
        <v>MHR</v>
      </c>
      <c r="F5" s="16">
        <v>0.39930555555555558</v>
      </c>
      <c r="G5" s="26" t="str">
        <v>X</v>
      </c>
      <c r="H5" s="26">
        <v>0</v>
      </c>
      <c r="I5" s="26" t="str">
        <v>X</v>
      </c>
      <c r="J5" s="26">
        <v>0</v>
      </c>
      <c r="K5" s="26">
        <v>0</v>
      </c>
      <c r="L5" s="5">
        <f>F5+B10</f>
        <v>0.41666666666666669</v>
      </c>
    </row>
    <row r="6" spans="1:13" x14ac:dyDescent="0.25">
      <c r="A6" s="26" cm="1">
        <f t="array" ref="A6:K6">'Full Schedule'!A20:K20</f>
        <v>341</v>
      </c>
      <c r="B6" s="26" t="str">
        <v>SJC</v>
      </c>
      <c r="C6" s="26" t="str">
        <v>EMB-145</v>
      </c>
      <c r="D6" s="16">
        <v>0.76388888888888884</v>
      </c>
      <c r="E6" s="26" t="str">
        <v>MHR</v>
      </c>
      <c r="F6" s="16">
        <v>0.78819444444444442</v>
      </c>
      <c r="G6" s="26" t="str">
        <v>X</v>
      </c>
      <c r="H6" s="26">
        <v>0</v>
      </c>
      <c r="I6" s="26" t="str">
        <v>X</v>
      </c>
      <c r="J6" s="26">
        <v>0</v>
      </c>
      <c r="K6" s="26">
        <v>0</v>
      </c>
      <c r="L6" s="16">
        <f>F6+B10</f>
        <v>0.80555555555555558</v>
      </c>
    </row>
    <row r="7" spans="1:13" x14ac:dyDescent="0.25">
      <c r="A7" s="26" cm="1">
        <f t="array" ref="A7:K7">'Full Schedule'!A24:K24</f>
        <v>343</v>
      </c>
      <c r="B7" s="26" t="str">
        <v>SJC</v>
      </c>
      <c r="C7" s="26" t="str">
        <v>EMB-145</v>
      </c>
      <c r="D7" s="16">
        <v>0.76736111111111116</v>
      </c>
      <c r="E7" s="26" t="str">
        <v>MHR</v>
      </c>
      <c r="F7" s="16">
        <v>0.79166666666666674</v>
      </c>
      <c r="G7" s="26">
        <v>0</v>
      </c>
      <c r="H7" s="26" t="str">
        <v>X</v>
      </c>
      <c r="I7" s="26">
        <v>0</v>
      </c>
      <c r="J7" s="26" t="str">
        <v>X</v>
      </c>
      <c r="K7" s="26">
        <v>0</v>
      </c>
      <c r="L7" s="5">
        <f>F7+B10</f>
        <v>0.8090277777777779</v>
      </c>
    </row>
    <row r="9" spans="1:13" x14ac:dyDescent="0.25">
      <c r="A9" s="22" t="s">
        <v>33</v>
      </c>
      <c r="B9" s="23">
        <v>2.0833333333333332E-2</v>
      </c>
    </row>
    <row r="10" spans="1:13" x14ac:dyDescent="0.25">
      <c r="A10" s="22" t="s">
        <v>34</v>
      </c>
      <c r="B10" s="23">
        <v>1.7361111111111112E-2</v>
      </c>
    </row>
  </sheetData>
  <autoFilter ref="A1:M7" xr:uid="{12F65B96-05E3-4D95-AD4E-1B49D917FEC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85C43-FCB2-4B07-859E-E3E4C831034E}">
  <dimension ref="A1:M14"/>
  <sheetViews>
    <sheetView workbookViewId="0">
      <pane ySplit="1" topLeftCell="A2" activePane="bottomLeft" state="frozen"/>
      <selection pane="bottomLeft" activeCell="E33" sqref="E33"/>
    </sheetView>
  </sheetViews>
  <sheetFormatPr defaultRowHeight="15" x14ac:dyDescent="0.25"/>
  <cols>
    <col min="1" max="1" width="8.5703125" bestFit="1" customWidth="1"/>
    <col min="2" max="2" width="7.28515625" bestFit="1" customWidth="1"/>
    <col min="3" max="3" width="15.85546875" bestFit="1" customWidth="1"/>
    <col min="4" max="4" width="16.7109375" bestFit="1" customWidth="1"/>
    <col min="5" max="5" width="12.85546875" bestFit="1" customWidth="1"/>
    <col min="6" max="6" width="13.42578125" bestFit="1" customWidth="1"/>
    <col min="7" max="7" width="9.140625" bestFit="1" customWidth="1"/>
    <col min="8" max="8" width="12.140625" bestFit="1" customWidth="1"/>
    <col min="9" max="9" width="12.7109375" bestFit="1" customWidth="1"/>
    <col min="10" max="10" width="10.5703125" bestFit="1" customWidth="1"/>
  </cols>
  <sheetData>
    <row r="1" spans="1:13" ht="18" x14ac:dyDescent="0.25">
      <c r="A1" s="1" t="s">
        <v>0</v>
      </c>
      <c r="B1" s="1" t="s">
        <v>1</v>
      </c>
      <c r="C1" s="1" t="s">
        <v>38</v>
      </c>
      <c r="D1" s="2" t="s">
        <v>2</v>
      </c>
      <c r="E1" s="1" t="s">
        <v>3</v>
      </c>
      <c r="F1" s="2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2" t="s">
        <v>20</v>
      </c>
      <c r="M1" s="2" t="s">
        <v>21</v>
      </c>
    </row>
    <row r="2" spans="1:13" x14ac:dyDescent="0.25">
      <c r="A2" s="14">
        <v>214</v>
      </c>
      <c r="B2" s="14" t="s">
        <v>13</v>
      </c>
      <c r="C2" s="14" t="s">
        <v>36</v>
      </c>
      <c r="D2" s="13">
        <v>0.25</v>
      </c>
      <c r="E2" s="14" t="s">
        <v>11</v>
      </c>
      <c r="F2" s="13">
        <v>0.33333333333333331</v>
      </c>
      <c r="G2" s="14" t="s">
        <v>12</v>
      </c>
      <c r="H2" s="14"/>
      <c r="I2" s="14" t="s">
        <v>12</v>
      </c>
      <c r="J2" s="14"/>
      <c r="K2" s="14"/>
      <c r="L2" s="16">
        <f>D2-$B$13</f>
        <v>0.20833333333333334</v>
      </c>
      <c r="M2" s="16">
        <f>D2-B14</f>
        <v>0.21180555555555555</v>
      </c>
    </row>
    <row r="3" spans="1:13" x14ac:dyDescent="0.25">
      <c r="A3" s="3">
        <v>515</v>
      </c>
      <c r="B3" s="3" t="s">
        <v>13</v>
      </c>
      <c r="C3" s="3" t="s">
        <v>36</v>
      </c>
      <c r="D3" s="4">
        <v>0.28125</v>
      </c>
      <c r="E3" s="3" t="s">
        <v>10</v>
      </c>
      <c r="F3" s="4">
        <v>0.40625</v>
      </c>
      <c r="G3" s="3"/>
      <c r="H3" s="3" t="s">
        <v>12</v>
      </c>
      <c r="I3" s="3"/>
      <c r="J3" s="3" t="s">
        <v>12</v>
      </c>
      <c r="K3" s="3"/>
      <c r="L3" s="5">
        <f>D3-B13</f>
        <v>0.23958333333333334</v>
      </c>
      <c r="M3" s="5">
        <f>D3-B14</f>
        <v>0.24305555555555555</v>
      </c>
    </row>
    <row r="4" spans="1:13" x14ac:dyDescent="0.25">
      <c r="A4" s="14">
        <v>134</v>
      </c>
      <c r="B4" s="14" t="s">
        <v>13</v>
      </c>
      <c r="C4" s="14" t="s">
        <v>36</v>
      </c>
      <c r="D4" s="13">
        <v>0.65972222222222221</v>
      </c>
      <c r="E4" s="14" t="s">
        <v>11</v>
      </c>
      <c r="F4" s="13">
        <v>0.74305555555555558</v>
      </c>
      <c r="G4" s="14" t="s">
        <v>12</v>
      </c>
      <c r="H4" s="14"/>
      <c r="I4" s="14" t="s">
        <v>12</v>
      </c>
      <c r="J4" s="14"/>
      <c r="K4" s="14"/>
      <c r="L4" s="16">
        <f>D4-B13</f>
        <v>0.61805555555555558</v>
      </c>
      <c r="M4" s="16">
        <f>D4-B14</f>
        <v>0.62152777777777779</v>
      </c>
    </row>
    <row r="5" spans="1:13" x14ac:dyDescent="0.25">
      <c r="A5" s="3">
        <v>135</v>
      </c>
      <c r="B5" s="3" t="s">
        <v>13</v>
      </c>
      <c r="C5" s="3" t="s">
        <v>36</v>
      </c>
      <c r="D5" s="4">
        <v>0.63541666666666663</v>
      </c>
      <c r="E5" s="3" t="s">
        <v>11</v>
      </c>
      <c r="F5" s="4">
        <v>0.71875</v>
      </c>
      <c r="G5" s="3"/>
      <c r="H5" s="3"/>
      <c r="I5" s="3"/>
      <c r="J5" s="3"/>
      <c r="K5" s="3" t="s">
        <v>12</v>
      </c>
      <c r="L5" s="5">
        <f>D5-B14</f>
        <v>0.59722222222222221</v>
      </c>
      <c r="M5" s="5">
        <f>D5-B15</f>
        <v>0.63541666666666663</v>
      </c>
    </row>
    <row r="6" spans="1:13" x14ac:dyDescent="0.25">
      <c r="A6" s="14">
        <v>625</v>
      </c>
      <c r="B6" s="14" t="s">
        <v>13</v>
      </c>
      <c r="C6" s="14" t="s">
        <v>36</v>
      </c>
      <c r="D6" s="13">
        <v>0.64583333333333337</v>
      </c>
      <c r="E6" s="14" t="s">
        <v>10</v>
      </c>
      <c r="F6" s="13">
        <v>0.77083333333333337</v>
      </c>
      <c r="G6" s="14"/>
      <c r="H6" s="14" t="s">
        <v>12</v>
      </c>
      <c r="I6" s="14"/>
      <c r="J6" s="14" t="s">
        <v>12</v>
      </c>
      <c r="K6" s="14"/>
      <c r="L6" s="17">
        <f>D6-B13</f>
        <v>0.60416666666666674</v>
      </c>
      <c r="M6" s="17">
        <f>D6-B14</f>
        <v>0.60763888888888895</v>
      </c>
    </row>
    <row r="7" spans="1:13" x14ac:dyDescent="0.25">
      <c r="A7" s="3">
        <v>615</v>
      </c>
      <c r="B7" s="3" t="s">
        <v>10</v>
      </c>
      <c r="C7" s="3" t="s">
        <v>36</v>
      </c>
      <c r="D7" s="4">
        <v>0.26041666666666669</v>
      </c>
      <c r="E7" s="3" t="s">
        <v>13</v>
      </c>
      <c r="F7" s="4">
        <v>0.38541666666666669</v>
      </c>
      <c r="G7" s="3"/>
      <c r="H7" s="3" t="s">
        <v>12</v>
      </c>
      <c r="I7" s="3"/>
      <c r="J7" s="3" t="s">
        <v>12</v>
      </c>
      <c r="K7" s="3"/>
      <c r="L7" s="5">
        <f>F7+C13</f>
        <v>0.4201388888888889</v>
      </c>
      <c r="M7" s="5">
        <f>F7+C14</f>
        <v>0.41666666666666669</v>
      </c>
    </row>
    <row r="8" spans="1:13" x14ac:dyDescent="0.25">
      <c r="A8" s="14">
        <v>124</v>
      </c>
      <c r="B8" s="14" t="s">
        <v>11</v>
      </c>
      <c r="C8" s="14" t="s">
        <v>36</v>
      </c>
      <c r="D8" s="13">
        <v>0.35416666666666669</v>
      </c>
      <c r="E8" s="14" t="s">
        <v>13</v>
      </c>
      <c r="F8" s="13">
        <v>0.4375</v>
      </c>
      <c r="G8" s="14" t="s">
        <v>12</v>
      </c>
      <c r="H8" s="14"/>
      <c r="I8" s="14" t="s">
        <v>12</v>
      </c>
      <c r="J8" s="14"/>
      <c r="K8" s="14"/>
      <c r="L8" s="16">
        <f>F8+C13</f>
        <v>0.47222222222222221</v>
      </c>
      <c r="M8" s="16">
        <f>F8+C14</f>
        <v>0.46875</v>
      </c>
    </row>
    <row r="9" spans="1:13" x14ac:dyDescent="0.25">
      <c r="A9" s="3">
        <v>125</v>
      </c>
      <c r="B9" s="3" t="s">
        <v>11</v>
      </c>
      <c r="C9" s="3" t="s">
        <v>36</v>
      </c>
      <c r="D9" s="4">
        <v>0.34375</v>
      </c>
      <c r="E9" s="3" t="s">
        <v>13</v>
      </c>
      <c r="F9" s="4">
        <v>0.42708333333333331</v>
      </c>
      <c r="G9" s="3"/>
      <c r="H9" s="3"/>
      <c r="I9" s="3"/>
      <c r="J9" s="3"/>
      <c r="K9" s="3" t="s">
        <v>12</v>
      </c>
      <c r="L9" s="5">
        <f>F9+C14</f>
        <v>0.45833333333333331</v>
      </c>
      <c r="M9" s="5">
        <f>F9+C15</f>
        <v>0.42708333333333331</v>
      </c>
    </row>
    <row r="10" spans="1:13" x14ac:dyDescent="0.25">
      <c r="A10" s="14">
        <v>525</v>
      </c>
      <c r="B10" s="14" t="s">
        <v>10</v>
      </c>
      <c r="C10" s="14" t="s">
        <v>36</v>
      </c>
      <c r="D10" s="13">
        <v>0.64583333333333337</v>
      </c>
      <c r="E10" s="14" t="s">
        <v>13</v>
      </c>
      <c r="F10" s="13">
        <v>0.77083333333333337</v>
      </c>
      <c r="G10" s="14"/>
      <c r="H10" s="14" t="s">
        <v>12</v>
      </c>
      <c r="I10" s="14"/>
      <c r="J10" s="14" t="s">
        <v>12</v>
      </c>
      <c r="K10" s="14"/>
      <c r="L10" s="16">
        <f>F10+C13</f>
        <v>0.80555555555555558</v>
      </c>
      <c r="M10" s="16">
        <f>F10+C14</f>
        <v>0.80208333333333337</v>
      </c>
    </row>
    <row r="11" spans="1:13" x14ac:dyDescent="0.25">
      <c r="A11" s="3">
        <v>244</v>
      </c>
      <c r="B11" s="3" t="s">
        <v>11</v>
      </c>
      <c r="C11" s="3" t="s">
        <v>36</v>
      </c>
      <c r="D11" s="4">
        <v>0.78125</v>
      </c>
      <c r="E11" s="3" t="s">
        <v>13</v>
      </c>
      <c r="F11" s="4">
        <v>0.86458333333333337</v>
      </c>
      <c r="G11" s="3" t="s">
        <v>12</v>
      </c>
      <c r="H11" s="3"/>
      <c r="I11" s="3" t="s">
        <v>12</v>
      </c>
      <c r="J11" s="3"/>
      <c r="K11" s="3"/>
      <c r="L11" s="5">
        <f>F11+C13</f>
        <v>0.89930555555555558</v>
      </c>
      <c r="M11" s="5">
        <f>F11+C14</f>
        <v>0.89583333333333337</v>
      </c>
    </row>
    <row r="13" spans="1:13" x14ac:dyDescent="0.25">
      <c r="A13" s="7" t="s">
        <v>20</v>
      </c>
      <c r="B13" s="10">
        <v>4.1666666666666664E-2</v>
      </c>
      <c r="C13" s="10">
        <v>3.4722222222222224E-2</v>
      </c>
    </row>
    <row r="14" spans="1:13" x14ac:dyDescent="0.25">
      <c r="A14" s="7" t="s">
        <v>21</v>
      </c>
      <c r="B14" s="10">
        <v>3.8194444444444441E-2</v>
      </c>
      <c r="C14" s="10">
        <v>3.125E-2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5981C-84E6-4349-886D-ADB6733685A7}">
  <dimension ref="A1:A2"/>
  <sheetViews>
    <sheetView workbookViewId="0">
      <selection activeCell="A4" sqref="A4"/>
    </sheetView>
  </sheetViews>
  <sheetFormatPr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</sheetData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46c98d88-e344-4ed4-8496-4ed7712e255d}" enabled="0" method="" siteId="{46c98d88-e344-4ed4-8496-4ed7712e255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Full Schedule</vt:lpstr>
      <vt:lpstr>SJC</vt:lpstr>
      <vt:lpstr>HIO</vt:lpstr>
      <vt:lpstr>MHR</vt:lpstr>
      <vt:lpstr>IWA</vt:lpstr>
      <vt:lpstr>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Graff, BenjaminX B</dc:creator>
  <cp:lastModifiedBy>Graff, BenjaminX B</cp:lastModifiedBy>
  <dcterms:created xsi:type="dcterms:W3CDTF">2023-05-22T15:07:00Z</dcterms:created>
  <dcterms:modified xsi:type="dcterms:W3CDTF">2024-02-23T18:20:03Z</dcterms:modified>
</cp:coreProperties>
</file>